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70" windowHeight="3060" tabRatio="601" activeTab="0"/>
  </bookViews>
  <sheets>
    <sheet name="1strona" sheetId="1" r:id="rId1"/>
    <sheet name="aktywa " sheetId="2" r:id="rId2"/>
    <sheet name="pasywa " sheetId="3" r:id="rId3"/>
    <sheet name="RZiS w.por." sheetId="4" r:id="rId4"/>
  </sheets>
  <definedNames>
    <definedName name="_xlnm.Print_Area" localSheetId="2">'pasywa '!$B$1:$F$65</definedName>
  </definedNames>
  <calcPr fullCalcOnLoad="1"/>
</workbook>
</file>

<file path=xl/sharedStrings.xml><?xml version="1.0" encoding="utf-8"?>
<sst xmlns="http://schemas.openxmlformats.org/spreadsheetml/2006/main" count="339" uniqueCount="310">
  <si>
    <t>BA153102</t>
  </si>
  <si>
    <t>PASYWA</t>
  </si>
  <si>
    <t>Sprawozdanie finansowe obejmuje:</t>
  </si>
  <si>
    <t>III. Zobowiązania krótkoterminowe</t>
  </si>
  <si>
    <t xml:space="preserve">   a) z tytułu dostaw i usług, o okresie wymagalności</t>
  </si>
  <si>
    <t xml:space="preserve">   a) kredyty i pożyczki</t>
  </si>
  <si>
    <t xml:space="preserve">   b) z tytułu emisji dłużnych papierów wartościowych</t>
  </si>
  <si>
    <t xml:space="preserve">   c) inne zobowiązania finansowe</t>
  </si>
  <si>
    <t>KP083</t>
  </si>
  <si>
    <t>KP086</t>
  </si>
  <si>
    <t>KP091</t>
  </si>
  <si>
    <t>KP092</t>
  </si>
  <si>
    <t xml:space="preserve">      - udziały lub akcje </t>
  </si>
  <si>
    <t xml:space="preserve">   g) z tytułu podatków, ceł, ubezpieczeń i innych świadczeń</t>
  </si>
  <si>
    <t xml:space="preserve">   h) z tytułu wynagrodzeń</t>
  </si>
  <si>
    <t xml:space="preserve">   i) inne</t>
  </si>
  <si>
    <t xml:space="preserve">   3. Fundusze specjalne</t>
  </si>
  <si>
    <t xml:space="preserve">IV. Rozliczenia międzyokresowe </t>
  </si>
  <si>
    <t xml:space="preserve">   1. Ujemna wartość firmy</t>
  </si>
  <si>
    <t xml:space="preserve">     - długoterminowe</t>
  </si>
  <si>
    <t xml:space="preserve">     - krótkoterminowe</t>
  </si>
  <si>
    <t>P a s y w a,  r a z e m</t>
  </si>
  <si>
    <t>NR KONTA</t>
  </si>
  <si>
    <t xml:space="preserve">   1. Środki trwałe</t>
  </si>
  <si>
    <t xml:space="preserve">   a) grunty (w tym prawo użytkowania wieczystego gruntu)</t>
  </si>
  <si>
    <t xml:space="preserve">   b) budynki, lokale i obiekty inżynierii lądowej i wodnej</t>
  </si>
  <si>
    <t xml:space="preserve">   c) urządzenia techniczne i maszyny</t>
  </si>
  <si>
    <t xml:space="preserve">   d) środki transportu</t>
  </si>
  <si>
    <t xml:space="preserve">   e) inne środki trwałe</t>
  </si>
  <si>
    <t xml:space="preserve">   2. Środki trwałe w budowie</t>
  </si>
  <si>
    <t xml:space="preserve">   3. Zaliczki na środki trwałe w budowie</t>
  </si>
  <si>
    <t>III. Należności długoterminowe</t>
  </si>
  <si>
    <t xml:space="preserve">   1. Od jednostek powiązanych</t>
  </si>
  <si>
    <t xml:space="preserve">   2. Od pozostałych jednostek</t>
  </si>
  <si>
    <t>IV. Inwestycje długoterminowe</t>
  </si>
  <si>
    <t xml:space="preserve">   1. Nieruchomości</t>
  </si>
  <si>
    <t xml:space="preserve">   2. Wartości niematerialne i prawne</t>
  </si>
  <si>
    <t xml:space="preserve">   3. Długoterminowe aktywa finansowe</t>
  </si>
  <si>
    <t xml:space="preserve">   a) w jednostkach powiązanych</t>
  </si>
  <si>
    <t xml:space="preserve">      - udziały lub akcje</t>
  </si>
  <si>
    <t xml:space="preserve">      - inne papiery wartościowe</t>
  </si>
  <si>
    <t xml:space="preserve">      - udzielone pożyczki</t>
  </si>
  <si>
    <t xml:space="preserve">      - inne długoterminowe aktywa finansowe</t>
  </si>
  <si>
    <t xml:space="preserve">   b) w pozostałych jednostkach </t>
  </si>
  <si>
    <t xml:space="preserve">   4. Inne inwestycje długoterminowe</t>
  </si>
  <si>
    <t>V. Długoterminowe rozliczenia międzyokresowe</t>
  </si>
  <si>
    <t xml:space="preserve">   1. Aktywa z tytułu odroczonego podatku dochodowego</t>
  </si>
  <si>
    <t xml:space="preserve">   2. Inne rozliczenia międzyokresowe</t>
  </si>
  <si>
    <t>B. Aktywa obrotowe</t>
  </si>
  <si>
    <t>I. Zapasy</t>
  </si>
  <si>
    <t xml:space="preserve">   1. Materiały</t>
  </si>
  <si>
    <t xml:space="preserve">   2. Półprodukty i produkty w toku</t>
  </si>
  <si>
    <t xml:space="preserve">   3. Produkty gotowe</t>
  </si>
  <si>
    <t xml:space="preserve">   4. Towary</t>
  </si>
  <si>
    <t xml:space="preserve">   5. Zaliczki na dostawy</t>
  </si>
  <si>
    <t>II. Należności krótkoterminowe</t>
  </si>
  <si>
    <t xml:space="preserve">   1. Należności od jednostek powiązanych</t>
  </si>
  <si>
    <t xml:space="preserve">   a) z tytułu dostaw i usług, w okresie spłaty</t>
  </si>
  <si>
    <t xml:space="preserve">      - do 12 miesięcy</t>
  </si>
  <si>
    <t xml:space="preserve">      - powyżej 12 miesięcy</t>
  </si>
  <si>
    <t xml:space="preserve">   b) inne</t>
  </si>
  <si>
    <t xml:space="preserve">   2. Należności od pozostałych jednostek</t>
  </si>
  <si>
    <t xml:space="preserve">   b) z tytułu podatków, dotacji, ceł ubezpieczeń społecznych 
        i zdrowotnych oraz innych świadczeń</t>
  </si>
  <si>
    <t xml:space="preserve">   c) inne</t>
  </si>
  <si>
    <t xml:space="preserve">   d) dochodzone na drodze sądowej</t>
  </si>
  <si>
    <t>Nota</t>
  </si>
  <si>
    <t xml:space="preserve">   4. Z dopłat wspólników</t>
  </si>
  <si>
    <t xml:space="preserve">   5. Inny</t>
  </si>
  <si>
    <t>3. Koszty wytworzenia produktów na własne potrzeby jednostki</t>
  </si>
  <si>
    <t>4. Przychody netto ze sprzedaży towarów i materiałów</t>
  </si>
  <si>
    <t>II. Koszty działalnosci operacyjnej</t>
  </si>
  <si>
    <t>III. Zysk (strata) ze sprzedaży (I-II)</t>
  </si>
  <si>
    <t>IV. Pozostałe przychody operacyjne</t>
  </si>
  <si>
    <t>V. Pozostałe koszty operacyjne</t>
  </si>
  <si>
    <t>VI. Zysk (strata) z działalności operacyjnej (III+IV-V)</t>
  </si>
  <si>
    <t>VII. Przychody finansowe</t>
  </si>
  <si>
    <t>VIII. Koszty finansowe</t>
  </si>
  <si>
    <t>IX. Zysk (strata) z działalności gospodarczej (VI+VII-VIII)</t>
  </si>
  <si>
    <t>X. Wynik zdarzeń nadzwyczajnych (X.1. - X.2.)</t>
  </si>
  <si>
    <t>XI. Zysk (strata) brutto (IX+/-X)</t>
  </si>
  <si>
    <t>XII. Podatek dochodowy</t>
  </si>
  <si>
    <t>XIII. Pozostałe obowiązkowe zmniejszenia zysku (zwiększenia straty)</t>
  </si>
  <si>
    <t>XIV. Zysk (strata) netto (XI-XII-XIII)</t>
  </si>
  <si>
    <t xml:space="preserve">   1. Inne rozliczenia międzyokresowe</t>
  </si>
  <si>
    <t>A k t y w a,  r a z e m</t>
  </si>
  <si>
    <t>A. Kapitał własny</t>
  </si>
  <si>
    <t>I. Kapitał zakładowy</t>
  </si>
  <si>
    <t>II. Należne wpłaty na kapitał zakładowy (wielkość ujemna)</t>
  </si>
  <si>
    <t>III. Akcje (udziały) własne (wielkość ujemna)</t>
  </si>
  <si>
    <t>IV. Kapitał zapasowy</t>
  </si>
  <si>
    <t xml:space="preserve">   1. Ze sprzedaży akcji powyżej ich wartości nominalnej</t>
  </si>
  <si>
    <t xml:space="preserve">   2. Tworzony ustawowo</t>
  </si>
  <si>
    <t xml:space="preserve">   3. Tworzony zgodnie ze statutem lub umową</t>
  </si>
  <si>
    <t xml:space="preserve">1. Przychody netto ze sprzedaży produktów </t>
  </si>
  <si>
    <t>RACHUNEK ZYSKÓW I STRAT (wariant porównawczy)</t>
  </si>
  <si>
    <t>I. Przychody netto ze sprzedaży i zrównane z nimi, w tym:</t>
  </si>
  <si>
    <t>2. Zmiana stanu produktów (zwiększenie - wartość dodatnia, zmniejszenie - wartość ujemna)</t>
  </si>
  <si>
    <t>1. Amortyzacja</t>
  </si>
  <si>
    <t>2. Zuzycie materiałów i energii</t>
  </si>
  <si>
    <t>3. Usługi obce</t>
  </si>
  <si>
    <t>4. Podatki i opłaty, w tym:</t>
  </si>
  <si>
    <t xml:space="preserve">   - podatek akcyzowy</t>
  </si>
  <si>
    <t>5. Wynagrodzenia</t>
  </si>
  <si>
    <t>6. Ubezpieczenia społeczne i inne świadczenia</t>
  </si>
  <si>
    <t>7. Pozostałe koszty rodzajowe</t>
  </si>
  <si>
    <t>8. Wartość sprzedanych towarów i materiałów</t>
  </si>
  <si>
    <t>V. Kapitał z aktualizacji  wyceny</t>
  </si>
  <si>
    <t>VI. Pozostałe kapitały rezerwowe</t>
  </si>
  <si>
    <t>VII. Zysk (strata) z lat ubiegłych</t>
  </si>
  <si>
    <t xml:space="preserve">   1. Zysk (wielkość dodatnia)</t>
  </si>
  <si>
    <t xml:space="preserve">   2. Strata (wielkość ujemna)</t>
  </si>
  <si>
    <t>VIII. Zysk (strata) netto</t>
  </si>
  <si>
    <t xml:space="preserve">   1. Zysk netto (wielkość dodatnia)</t>
  </si>
  <si>
    <t xml:space="preserve">   2. Strata netto (wielkość ujemna)</t>
  </si>
  <si>
    <t>IX. Odpisy z zysku netto w ciągu roku obrotowego 
       (wielkość ujemna)</t>
  </si>
  <si>
    <t>B. Zobowiązania i rezerwy na zobowiązania</t>
  </si>
  <si>
    <t>I. Rezerwy na zobowiązania</t>
  </si>
  <si>
    <t xml:space="preserve">   1. Rezerwa z tytułu odroczonego podatku dochodowego</t>
  </si>
  <si>
    <t xml:space="preserve">   2. Rezerwy na świadczenia emerytalne i podobne</t>
  </si>
  <si>
    <t xml:space="preserve">     - długoterminowa</t>
  </si>
  <si>
    <t xml:space="preserve">     - krótkoterminowa</t>
  </si>
  <si>
    <t xml:space="preserve">   3. Pozostałe rezerwy</t>
  </si>
  <si>
    <t>II. Zobowiązania długoterminowe</t>
  </si>
  <si>
    <t xml:space="preserve">   1. Wobec jednostek powiązanych</t>
  </si>
  <si>
    <t xml:space="preserve">   2. Wobec pozostałych jednostek</t>
  </si>
  <si>
    <t xml:space="preserve">      - kredyty i pożyczki</t>
  </si>
  <si>
    <t xml:space="preserve">      - z tytułu emisji dłużnych papierów wartościowych </t>
  </si>
  <si>
    <t xml:space="preserve">      - inne zobowiązania finansowe</t>
  </si>
  <si>
    <t xml:space="preserve">      - inne</t>
  </si>
  <si>
    <t>1. Zysk ze zbycia niefinansowych aktywów trwałych</t>
  </si>
  <si>
    <t>2. Dotacje</t>
  </si>
  <si>
    <t>3. Inne przychody operacyjne</t>
  </si>
  <si>
    <t>III. Inwestycje krótkoterminowe</t>
  </si>
  <si>
    <t xml:space="preserve">   1. Krótkoterminowe aktywa finansowe</t>
  </si>
  <si>
    <t xml:space="preserve">      - inne krótkoterminowe aktywa finansowe</t>
  </si>
  <si>
    <t xml:space="preserve">   b) w pozostałych jednostkach</t>
  </si>
  <si>
    <t>1. Strata ze zbycia niefinansowych aktywów trwałych</t>
  </si>
  <si>
    <t>BA1</t>
  </si>
  <si>
    <t>BA2</t>
  </si>
  <si>
    <t>BA11</t>
  </si>
  <si>
    <t>BA111</t>
  </si>
  <si>
    <t>BA112</t>
  </si>
  <si>
    <t>BA113</t>
  </si>
  <si>
    <t>BA114</t>
  </si>
  <si>
    <t>BA13</t>
  </si>
  <si>
    <t>BA131</t>
  </si>
  <si>
    <t>BA1311</t>
  </si>
  <si>
    <t>BA1312</t>
  </si>
  <si>
    <t>BA1313</t>
  </si>
  <si>
    <t>BA1314</t>
  </si>
  <si>
    <t>BA1315</t>
  </si>
  <si>
    <t>BA132</t>
  </si>
  <si>
    <t>BA133</t>
  </si>
  <si>
    <t>BA14</t>
  </si>
  <si>
    <t>BA15</t>
  </si>
  <si>
    <t>BA141</t>
  </si>
  <si>
    <t>BA142</t>
  </si>
  <si>
    <t>BA16</t>
  </si>
  <si>
    <t>BA151</t>
  </si>
  <si>
    <t>BA152</t>
  </si>
  <si>
    <t>BA153</t>
  </si>
  <si>
    <t>BA154</t>
  </si>
  <si>
    <t>BA1531</t>
  </si>
  <si>
    <t>BA1532</t>
  </si>
  <si>
    <t>BA15311</t>
  </si>
  <si>
    <t>BA15312</t>
  </si>
  <si>
    <t>BA15313</t>
  </si>
  <si>
    <t>BA15321</t>
  </si>
  <si>
    <t>BA15322</t>
  </si>
  <si>
    <t>BA15323</t>
  </si>
  <si>
    <t>BA15324</t>
  </si>
  <si>
    <t>BA161</t>
  </si>
  <si>
    <t>BA162</t>
  </si>
  <si>
    <t>BA21</t>
  </si>
  <si>
    <t>BA22</t>
  </si>
  <si>
    <t>BA211</t>
  </si>
  <si>
    <t>BA212</t>
  </si>
  <si>
    <t>BA213</t>
  </si>
  <si>
    <t>BA214</t>
  </si>
  <si>
    <t>BA215</t>
  </si>
  <si>
    <t>BA23</t>
  </si>
  <si>
    <t>BA221</t>
  </si>
  <si>
    <t>BILANS</t>
  </si>
  <si>
    <t>BA222</t>
  </si>
  <si>
    <t>BA2211</t>
  </si>
  <si>
    <t>BA2212</t>
  </si>
  <si>
    <t>BA22111</t>
  </si>
  <si>
    <t>BA22112</t>
  </si>
  <si>
    <t>BA2221</t>
  </si>
  <si>
    <t>BA22211</t>
  </si>
  <si>
    <t>BA22212</t>
  </si>
  <si>
    <t>BA2222</t>
  </si>
  <si>
    <t>BA2223</t>
  </si>
  <si>
    <t>BA2224</t>
  </si>
  <si>
    <t>BA24</t>
  </si>
  <si>
    <t>BA231</t>
  </si>
  <si>
    <t>BA232</t>
  </si>
  <si>
    <t>BA2311</t>
  </si>
  <si>
    <t>BA2312</t>
  </si>
  <si>
    <t>BA23111</t>
  </si>
  <si>
    <t>BA23112</t>
  </si>
  <si>
    <t>BA23113</t>
  </si>
  <si>
    <t>BA23114</t>
  </si>
  <si>
    <t>BA23121</t>
  </si>
  <si>
    <t>BA23122</t>
  </si>
  <si>
    <t>BA23123</t>
  </si>
  <si>
    <t>BA23124</t>
  </si>
  <si>
    <t>BA2313</t>
  </si>
  <si>
    <t>BA23131</t>
  </si>
  <si>
    <t>BA23132</t>
  </si>
  <si>
    <t>BA23133</t>
  </si>
  <si>
    <t>BA241</t>
  </si>
  <si>
    <t>BA</t>
  </si>
  <si>
    <t>BP1</t>
  </si>
  <si>
    <t>BP101</t>
  </si>
  <si>
    <t>BP102</t>
  </si>
  <si>
    <t>BP103</t>
  </si>
  <si>
    <t>BP104</t>
  </si>
  <si>
    <t>BP105</t>
  </si>
  <si>
    <t>BP1041</t>
  </si>
  <si>
    <t>BP1042</t>
  </si>
  <si>
    <t>BP1043</t>
  </si>
  <si>
    <t>BP1044</t>
  </si>
  <si>
    <t>BP1045</t>
  </si>
  <si>
    <t>BP106</t>
  </si>
  <si>
    <t>BP108</t>
  </si>
  <si>
    <t>BP109</t>
  </si>
  <si>
    <t>BP110</t>
  </si>
  <si>
    <t>BP4</t>
  </si>
  <si>
    <t>BP41</t>
  </si>
  <si>
    <t>BP42</t>
  </si>
  <si>
    <t>BP411</t>
  </si>
  <si>
    <t>BP412</t>
  </si>
  <si>
    <t>BP413</t>
  </si>
  <si>
    <t>BP4121</t>
  </si>
  <si>
    <t>BP4122</t>
  </si>
  <si>
    <t>BP4131</t>
  </si>
  <si>
    <t>BP4132</t>
  </si>
  <si>
    <t>BP43</t>
  </si>
  <si>
    <t>BP421</t>
  </si>
  <si>
    <t>BP422</t>
  </si>
  <si>
    <t>BP4221</t>
  </si>
  <si>
    <t>BP4222</t>
  </si>
  <si>
    <t>BP4223</t>
  </si>
  <si>
    <t>BP4224</t>
  </si>
  <si>
    <t>BP44</t>
  </si>
  <si>
    <t>BP431</t>
  </si>
  <si>
    <t>BP432</t>
  </si>
  <si>
    <t>BP4311</t>
  </si>
  <si>
    <t>BP4312</t>
  </si>
  <si>
    <t>BP43111</t>
  </si>
  <si>
    <t>BP43112</t>
  </si>
  <si>
    <t>BP433</t>
  </si>
  <si>
    <t>BP4321</t>
  </si>
  <si>
    <t>BP4322</t>
  </si>
  <si>
    <t>BP4323</t>
  </si>
  <si>
    <t>BP4324</t>
  </si>
  <si>
    <t>BP4325</t>
  </si>
  <si>
    <t>BP43241</t>
  </si>
  <si>
    <t>BP43242</t>
  </si>
  <si>
    <t>BP4326</t>
  </si>
  <si>
    <t>BP4327</t>
  </si>
  <si>
    <t>BP4328</t>
  </si>
  <si>
    <t>BP4329</t>
  </si>
  <si>
    <t>BP441</t>
  </si>
  <si>
    <t>BP442</t>
  </si>
  <si>
    <t>BP4421</t>
  </si>
  <si>
    <t>BP4422</t>
  </si>
  <si>
    <t>BP</t>
  </si>
  <si>
    <t xml:space="preserve">   d) z tytułu dostaw i usług, o okresie wymagalności:</t>
  </si>
  <si>
    <t xml:space="preserve">   e) zaliczki otrzymane na dostawy</t>
  </si>
  <si>
    <t xml:space="preserve">   f) zobowiązania wekslowe</t>
  </si>
  <si>
    <t xml:space="preserve">      - środki pieniężne w kasie i na rachunkach</t>
  </si>
  <si>
    <t xml:space="preserve">      - inne środki pieniężne</t>
  </si>
  <si>
    <t xml:space="preserve">      - inne aktywa pieniężne</t>
  </si>
  <si>
    <t xml:space="preserve">   2. Inne inwestycje krótkoterminowe</t>
  </si>
  <si>
    <t>IV. Krótkoterminowe rozliczenia międzyokresowe</t>
  </si>
  <si>
    <t xml:space="preserve">   c) środki pieniężne i inne aktywa pieniężne</t>
  </si>
  <si>
    <t xml:space="preserve">AKTYWA </t>
  </si>
  <si>
    <t>A. Aktywa trwałe</t>
  </si>
  <si>
    <t>I. Wartości niematerialne i prawne</t>
  </si>
  <si>
    <t xml:space="preserve">   1. Koszty zakończonych prac rozwojowych</t>
  </si>
  <si>
    <t xml:space="preserve">   2. Wartość firmy</t>
  </si>
  <si>
    <t xml:space="preserve">   3. Inne wartości niematerialne i prawne</t>
  </si>
  <si>
    <t xml:space="preserve">   4. Zaliczki na poczet wartości niematerialnych i prawnych</t>
  </si>
  <si>
    <t>II. Rzeczowe aktywa trwałe</t>
  </si>
  <si>
    <t>2. Aktualizacja wartości aktywów niefinansowych</t>
  </si>
  <si>
    <t>3. Inne koszty operacyjne</t>
  </si>
  <si>
    <t>1. Dywidendy i udziały w zyskach, w tym:</t>
  </si>
  <si>
    <t>2. Odsetki, w tym:</t>
  </si>
  <si>
    <t>3. Zysk ze zbycia inwestycji</t>
  </si>
  <si>
    <t>4. Aktualizacja wartości inwestycji</t>
  </si>
  <si>
    <t>5. Inne</t>
  </si>
  <si>
    <t>1. Odsetki, w tym:</t>
  </si>
  <si>
    <t>2. Strata ze zbycia inwestycji</t>
  </si>
  <si>
    <t>3. Aktualizacja wartości inwestycji</t>
  </si>
  <si>
    <t>4. Inne</t>
  </si>
  <si>
    <t>1. Zyski nadzwyczajne</t>
  </si>
  <si>
    <t>2. Straty nadzwyczajne</t>
  </si>
  <si>
    <t>a) część bieżąca</t>
  </si>
  <si>
    <t>b) część odroczona</t>
  </si>
  <si>
    <t>- od jednostek powiązanych</t>
  </si>
  <si>
    <t>- dla jednostek powiązanych</t>
  </si>
  <si>
    <t xml:space="preserve">2. Bilans </t>
  </si>
  <si>
    <t xml:space="preserve">3. Rachunek zysków i strat </t>
  </si>
  <si>
    <t>1. Dodatkowe informacje do sprawozdania finansowego.</t>
  </si>
  <si>
    <t>01.01.-31.12.2017</t>
  </si>
  <si>
    <t>31.12.2017</t>
  </si>
  <si>
    <t>01.01.-31.12.2018</t>
  </si>
  <si>
    <t>Konin, dnia 28.01.2019</t>
  </si>
</sst>
</file>

<file path=xl/styles.xml><?xml version="1.0" encoding="utf-8"?>
<styleSheet xmlns="http://schemas.openxmlformats.org/spreadsheetml/2006/main">
  <numFmts count="4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;* \(#,##0.00\);_-* &quot;-&quot;???\ 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&quot;$&quot;\ #,##0;&quot;$&quot;\ \-#,##0"/>
    <numFmt numFmtId="176" formatCode="&quot;$&quot;\ #,##0;[Red]&quot;$&quot;\ \-#,##0"/>
    <numFmt numFmtId="177" formatCode="&quot;$&quot;\ #,##0.00;&quot;$&quot;\ \-#,##0.00"/>
    <numFmt numFmtId="178" formatCode="&quot;$&quot;\ #,##0.00;[Red]&quot;$&quot;\ \-#,##0.00"/>
    <numFmt numFmtId="179" formatCode="_ &quot;$&quot;\ * #,##0_ ;_ &quot;$&quot;\ * \-#,##0_ ;_ &quot;$&quot;\ * &quot;-&quot;_ ;_ @_ "/>
    <numFmt numFmtId="180" formatCode="_ * #,##0_ ;_ * \-#,##0_ ;_ * &quot;-&quot;_ ;_ @_ "/>
    <numFmt numFmtId="181" formatCode="_ &quot;$&quot;\ * #,##0.00_ ;_ &quot;$&quot;\ * \-#,##0.00_ ;_ &quot;$&quot;\ * &quot;-&quot;??_ ;_ @_ "/>
    <numFmt numFmtId="182" formatCode="_ * #,##0.00_ ;_ * \-#,##0.00_ ;_ * &quot;-&quot;??_ ;_ @_ "/>
    <numFmt numFmtId="183" formatCode="#,##0.0_);\(#,##0.0\)"/>
    <numFmt numFmtId="184" formatCode="_ &quot;$&quot;\ * #,##0.0_ ;_ &quot;$&quot;\ * \-#,##0.0_ ;_ &quot;$&quot;\ * &quot;-&quot;??_ ;_ @_ "/>
    <numFmt numFmtId="185" formatCode="_ &quot;$&quot;\ * #,##0_ ;_ &quot;$&quot;\ * \-#,##0_ ;_ &quot;$&quot;\ * &quot;-&quot;??_ ;_ @_ "/>
    <numFmt numFmtId="186" formatCode="_ * #,##0.0_ ;_ * \-#,##0.0_ ;_ * &quot;-&quot;??_ ;_ @_ "/>
    <numFmt numFmtId="187" formatCode="_ * #,##0_ ;_ * \-#,##0_ ;_ * &quot;-&quot;??_ ;_ @_ "/>
    <numFmt numFmtId="188" formatCode="_-* #,###,\ ;* \(#,###,\);_-* &quot;-&quot;???\ "/>
    <numFmt numFmtId="189" formatCode="_-* #,###\ ;* \(#,###\);_-* &quot;-&quot;???\ "/>
    <numFmt numFmtId="190" formatCode="#,##0.00;\(#,##0.00\)"/>
    <numFmt numFmtId="191" formatCode="_-* #,##0\ ;* \(#,##0\);_-* &quot;-&quot;???\ "/>
    <numFmt numFmtId="192" formatCode="_-* #,##0\ ;* #,##0;_-* &quot;-&quot;???\ "/>
    <numFmt numFmtId="193" formatCode="0,000"/>
    <numFmt numFmtId="194" formatCode="#,##0.00_ ;\-#,##0.00\ "/>
    <numFmt numFmtId="195" formatCode="_-* #,##0.000\ ;* \(#,##0.000\);_-* &quot;-&quot;???\ "/>
    <numFmt numFmtId="196" formatCode="_-* #,##0.0000\ ;* \(#,##0.0000\);_-* &quot;-&quot;???\ "/>
    <numFmt numFmtId="197" formatCode="dd\ mmm\ yy"/>
    <numFmt numFmtId="198" formatCode="&quot;Tak&quot;;&quot;Tak&quot;;&quot;Nie&quot;"/>
    <numFmt numFmtId="199" formatCode="&quot;Prawda&quot;;&quot;Prawda&quot;;&quot;Fałsz&quot;"/>
    <numFmt numFmtId="200" formatCode="&quot;Włączone&quot;;&quot;Włączone&quot;;&quot;Wyłączone&quot;"/>
    <numFmt numFmtId="201" formatCode="[$€-2]\ #,##0.00_);[Red]\([$€-2]\ #,##0.00\)"/>
  </numFmts>
  <fonts count="51">
    <font>
      <sz val="10"/>
      <name val="Arial CE"/>
      <family val="0"/>
    </font>
    <font>
      <b/>
      <sz val="9"/>
      <name val="Times New Roman CE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name val="Arial"/>
      <family val="2"/>
    </font>
    <font>
      <b/>
      <sz val="12"/>
      <name val="Times New Roman CE"/>
      <family val="1"/>
    </font>
    <font>
      <b/>
      <sz val="10"/>
      <name val="Arial"/>
      <family val="2"/>
    </font>
    <font>
      <sz val="12"/>
      <name val="Times New Roman CE"/>
      <family val="1"/>
    </font>
    <font>
      <b/>
      <sz val="8"/>
      <color indexed="10"/>
      <name val="Times New Roman CE"/>
      <family val="1"/>
    </font>
    <font>
      <b/>
      <sz val="9"/>
      <color indexed="10"/>
      <name val="Times New Roman CE"/>
      <family val="1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Black"/>
      <family val="2"/>
    </font>
    <font>
      <sz val="12"/>
      <color indexed="8"/>
      <name val="Arial Black"/>
      <family val="2"/>
    </font>
    <font>
      <b/>
      <sz val="12"/>
      <color indexed="8"/>
      <name val="Arial Black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51">
      <alignment/>
      <protection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51" applyFont="1">
      <alignment/>
      <protection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6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6" fontId="3" fillId="0" borderId="10" xfId="0" applyNumberFormat="1" applyFont="1" applyBorder="1" applyAlignment="1">
      <alignment vertical="center"/>
    </xf>
    <xf numFmtId="166" fontId="3" fillId="0" borderId="11" xfId="0" applyNumberFormat="1" applyFont="1" applyBorder="1" applyAlignment="1">
      <alignment vertical="center"/>
    </xf>
    <xf numFmtId="166" fontId="4" fillId="0" borderId="10" xfId="0" applyNumberFormat="1" applyFont="1" applyBorder="1" applyAlignment="1" applyProtection="1">
      <alignment vertical="center"/>
      <protection locked="0"/>
    </xf>
    <xf numFmtId="166" fontId="4" fillId="0" borderId="11" xfId="0" applyNumberFormat="1" applyFont="1" applyBorder="1" applyAlignment="1" applyProtection="1">
      <alignment vertical="center"/>
      <protection locked="0"/>
    </xf>
    <xf numFmtId="166" fontId="4" fillId="0" borderId="10" xfId="0" applyNumberFormat="1" applyFont="1" applyBorder="1" applyAlignment="1">
      <alignment vertical="center"/>
    </xf>
    <xf numFmtId="166" fontId="4" fillId="0" borderId="11" xfId="0" applyNumberFormat="1" applyFont="1" applyBorder="1" applyAlignment="1">
      <alignment vertical="center"/>
    </xf>
    <xf numFmtId="166" fontId="3" fillId="0" borderId="10" xfId="0" applyNumberFormat="1" applyFont="1" applyBorder="1" applyAlignment="1" applyProtection="1">
      <alignment vertical="center"/>
      <protection locked="0"/>
    </xf>
    <xf numFmtId="166" fontId="3" fillId="0" borderId="11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166" fontId="3" fillId="0" borderId="10" xfId="0" applyNumberFormat="1" applyFont="1" applyBorder="1" applyAlignment="1">
      <alignment horizontal="right" vertical="center"/>
    </xf>
    <xf numFmtId="166" fontId="3" fillId="0" borderId="11" xfId="0" applyNumberFormat="1" applyFont="1" applyBorder="1" applyAlignment="1">
      <alignment horizontal="right" vertical="center"/>
    </xf>
    <xf numFmtId="166" fontId="3" fillId="33" borderId="12" xfId="0" applyNumberFormat="1" applyFont="1" applyFill="1" applyBorder="1" applyAlignment="1">
      <alignment vertical="center"/>
    </xf>
    <xf numFmtId="166" fontId="3" fillId="33" borderId="13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166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6" fontId="4" fillId="0" borderId="10" xfId="52" applyNumberFormat="1" applyFont="1" applyBorder="1" applyAlignment="1" applyProtection="1">
      <alignment vertical="center" wrapText="1"/>
      <protection locked="0"/>
    </xf>
    <xf numFmtId="166" fontId="4" fillId="0" borderId="11" xfId="52" applyNumberFormat="1" applyFont="1" applyBorder="1" applyAlignment="1" applyProtection="1">
      <alignment vertical="center" wrapText="1"/>
      <protection locked="0"/>
    </xf>
    <xf numFmtId="166" fontId="3" fillId="0" borderId="10" xfId="52" applyNumberFormat="1" applyFont="1" applyBorder="1" applyAlignment="1" applyProtection="1">
      <alignment vertical="center" wrapText="1"/>
      <protection locked="0"/>
    </xf>
    <xf numFmtId="166" fontId="3" fillId="0" borderId="11" xfId="52" applyNumberFormat="1" applyFont="1" applyBorder="1" applyAlignment="1" applyProtection="1">
      <alignment vertical="center" wrapText="1"/>
      <protection locked="0"/>
    </xf>
    <xf numFmtId="0" fontId="1" fillId="0" borderId="0" xfId="0" applyFont="1" applyAlignment="1">
      <alignment vertical="center" wrapText="1"/>
    </xf>
    <xf numFmtId="0" fontId="3" fillId="33" borderId="18" xfId="52" applyFont="1" applyFill="1" applyBorder="1" applyAlignment="1">
      <alignment horizontal="center" vertical="center" wrapText="1"/>
      <protection/>
    </xf>
    <xf numFmtId="0" fontId="3" fillId="33" borderId="19" xfId="0" applyFont="1" applyFill="1" applyBorder="1" applyAlignment="1">
      <alignment horizontal="center" vertical="center" wrapText="1"/>
    </xf>
    <xf numFmtId="0" fontId="1" fillId="33" borderId="17" xfId="52" applyFont="1" applyFill="1" applyBorder="1" applyAlignment="1">
      <alignment vertical="center" wrapText="1"/>
      <protection/>
    </xf>
    <xf numFmtId="0" fontId="1" fillId="33" borderId="20" xfId="52" applyFont="1" applyFill="1" applyBorder="1" applyAlignment="1">
      <alignment vertical="center" wrapText="1"/>
      <protection/>
    </xf>
    <xf numFmtId="0" fontId="3" fillId="33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33" borderId="17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horizontal="center" vertical="center" wrapText="1"/>
    </xf>
    <xf numFmtId="166" fontId="3" fillId="0" borderId="10" xfId="52" applyNumberFormat="1" applyFont="1" applyBorder="1" applyAlignment="1">
      <alignment vertical="center" wrapText="1"/>
      <protection/>
    </xf>
    <xf numFmtId="166" fontId="3" fillId="0" borderId="11" xfId="52" applyNumberFormat="1" applyFont="1" applyBorder="1" applyAlignment="1">
      <alignment vertical="center" wrapText="1"/>
      <protection/>
    </xf>
    <xf numFmtId="0" fontId="2" fillId="0" borderId="14" xfId="0" applyFont="1" applyBorder="1" applyAlignment="1" quotePrefix="1">
      <alignment vertical="center" wrapText="1"/>
    </xf>
    <xf numFmtId="0" fontId="2" fillId="0" borderId="14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166" fontId="3" fillId="0" borderId="12" xfId="52" applyNumberFormat="1" applyFont="1" applyBorder="1" applyAlignment="1">
      <alignment vertical="center" wrapText="1"/>
      <protection/>
    </xf>
    <xf numFmtId="166" fontId="3" fillId="0" borderId="13" xfId="52" applyNumberFormat="1" applyFont="1" applyBorder="1" applyAlignment="1">
      <alignment vertical="center" wrapText="1"/>
      <protection/>
    </xf>
    <xf numFmtId="166" fontId="4" fillId="0" borderId="0" xfId="52" applyNumberFormat="1" applyFont="1" applyAlignment="1">
      <alignment vertical="center" wrapText="1"/>
      <protection/>
    </xf>
    <xf numFmtId="0" fontId="4" fillId="0" borderId="0" xfId="0" applyFont="1" applyAlignment="1">
      <alignment vertical="center" wrapText="1"/>
    </xf>
    <xf numFmtId="0" fontId="1" fillId="0" borderId="22" xfId="0" applyFont="1" applyBorder="1" applyAlignment="1">
      <alignment vertical="center" wrapText="1"/>
    </xf>
    <xf numFmtId="166" fontId="1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>
      <alignment vertical="center" wrapText="1"/>
    </xf>
    <xf numFmtId="0" fontId="5" fillId="0" borderId="24" xfId="0" applyFont="1" applyBorder="1" applyAlignment="1">
      <alignment vertical="center"/>
    </xf>
    <xf numFmtId="0" fontId="6" fillId="0" borderId="24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6" fillId="33" borderId="26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2" fillId="0" borderId="22" xfId="0" applyFont="1" applyBorder="1" applyAlignment="1">
      <alignment vertical="center" wrapText="1"/>
    </xf>
    <xf numFmtId="0" fontId="5" fillId="34" borderId="0" xfId="0" applyFont="1" applyFill="1" applyAlignment="1">
      <alignment vertical="center"/>
    </xf>
    <xf numFmtId="165" fontId="4" fillId="0" borderId="0" xfId="0" applyNumberFormat="1" applyFont="1" applyAlignment="1">
      <alignment vertical="center" wrapText="1"/>
    </xf>
    <xf numFmtId="14" fontId="3" fillId="33" borderId="27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Border="1" applyAlignment="1">
      <alignment vertical="center"/>
    </xf>
    <xf numFmtId="166" fontId="3" fillId="0" borderId="11" xfId="0" applyNumberFormat="1" applyFont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_SHEET" xfId="51"/>
    <cellStyle name="Normalny_SA-PSR0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5353050" cy="3524250"/>
    <xdr:sp>
      <xdr:nvSpPr>
        <xdr:cNvPr id="1" name="Text Box 1"/>
        <xdr:cNvSpPr txBox="1">
          <a:spLocks noChangeArrowheads="1"/>
        </xdr:cNvSpPr>
      </xdr:nvSpPr>
      <xdr:spPr>
        <a:xfrm>
          <a:off x="95250" y="66675"/>
          <a:ext cx="5353050" cy="3524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SPRAWOZDANIE FINANSOWE
</a:t>
          </a:r>
          <a:r>
            <a:rPr lang="en-US" cap="none" sz="12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KLUBU </a:t>
          </a:r>
          <a:r>
            <a:rPr lang="en-US" cap="none" sz="12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Ż</a:t>
          </a:r>
          <a:r>
            <a:rPr lang="en-US" cap="none" sz="12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EGLARSKIEGO
</a:t>
          </a:r>
          <a:r>
            <a:rPr lang="en-US" cap="none" sz="12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PRZY KWB KONIN
</a:t>
          </a:r>
          <a:r>
            <a:rPr lang="en-US" cap="none" sz="12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ZA OKRES
</a:t>
          </a:r>
          <a:r>
            <a:rPr lang="en-US" cap="none" sz="12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OD 01.01. DO </a:t>
          </a:r>
          <a:r>
            <a:rPr lang="en-US" cap="none" sz="12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31.12.2018</a:t>
          </a:r>
          <a:r>
            <a:rPr lang="en-US" cap="none" sz="12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ROKU
</a:t>
          </a:r>
          <a:r>
            <a:rPr lang="en-US" cap="none" sz="12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5:H43"/>
  <sheetViews>
    <sheetView tabSelected="1" zoomScalePageLayoutView="0" workbookViewId="0" topLeftCell="A1">
      <selection activeCell="J28" sqref="J28"/>
    </sheetView>
  </sheetViews>
  <sheetFormatPr defaultColWidth="9.00390625" defaultRowHeight="12.75"/>
  <cols>
    <col min="1" max="2" width="9.125" style="2" customWidth="1"/>
    <col min="3" max="3" width="9.00390625" style="2" customWidth="1"/>
    <col min="4" max="16384" width="9.125" style="2" customWidth="1"/>
  </cols>
  <sheetData>
    <row r="1" ht="12.75"/>
    <row r="2" ht="12.75" customHeight="1"/>
    <row r="3" ht="12.75"/>
    <row r="4" ht="12.75" customHeight="1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5" spans="1:8" ht="15.75">
      <c r="A25" s="3" t="s">
        <v>2</v>
      </c>
      <c r="B25" s="3"/>
      <c r="C25" s="4"/>
      <c r="D25" s="5"/>
      <c r="E25" s="5"/>
      <c r="F25" s="5"/>
      <c r="G25" s="5"/>
      <c r="H25" s="5"/>
    </row>
    <row r="26" spans="1:8" ht="14.25" customHeight="1">
      <c r="A26" s="3"/>
      <c r="B26" s="3"/>
      <c r="C26" s="4"/>
      <c r="D26" s="5"/>
      <c r="E26" s="5"/>
      <c r="F26" s="5"/>
      <c r="G26" s="5"/>
      <c r="H26" s="5"/>
    </row>
    <row r="27" spans="1:3" ht="15.75">
      <c r="A27" s="6" t="s">
        <v>305</v>
      </c>
      <c r="B27" s="6"/>
      <c r="C27" s="7"/>
    </row>
    <row r="28" spans="1:3" ht="15.75">
      <c r="A28" s="6" t="s">
        <v>303</v>
      </c>
      <c r="B28" s="6"/>
      <c r="C28" s="7"/>
    </row>
    <row r="29" spans="1:3" ht="15.75">
      <c r="A29" s="6" t="s">
        <v>304</v>
      </c>
      <c r="B29" s="6"/>
      <c r="C29" s="7"/>
    </row>
    <row r="30" spans="1:3" ht="15.75">
      <c r="A30" s="6"/>
      <c r="B30" s="6"/>
      <c r="C30" s="7"/>
    </row>
    <row r="31" spans="1:8" ht="15.75">
      <c r="A31" s="3"/>
      <c r="B31" s="8"/>
      <c r="C31" s="1"/>
      <c r="D31" s="5"/>
      <c r="E31" s="5"/>
      <c r="F31" s="5"/>
      <c r="G31" s="5"/>
      <c r="H31" s="5"/>
    </row>
    <row r="32" spans="1:8" ht="15.75">
      <c r="A32" s="3"/>
      <c r="B32" s="8"/>
      <c r="C32" s="1"/>
      <c r="D32" s="5"/>
      <c r="E32" s="5"/>
      <c r="F32" s="5"/>
      <c r="G32" s="5"/>
      <c r="H32" s="5"/>
    </row>
    <row r="33" spans="1:8" ht="15.75">
      <c r="A33" s="3" t="s">
        <v>309</v>
      </c>
      <c r="B33" s="1"/>
      <c r="C33" s="1"/>
      <c r="D33" s="5"/>
      <c r="E33" s="5"/>
      <c r="F33" s="5"/>
      <c r="G33" s="5"/>
      <c r="H33" s="5"/>
    </row>
    <row r="35" spans="1:8" ht="15.75">
      <c r="A35" s="6"/>
      <c r="B35" s="6"/>
      <c r="C35" s="7"/>
      <c r="G35" s="5"/>
      <c r="H35" s="5"/>
    </row>
    <row r="36" spans="1:8" ht="15.75">
      <c r="A36" s="6"/>
      <c r="B36" s="6"/>
      <c r="C36" s="7"/>
      <c r="G36" s="5"/>
      <c r="H36" s="5"/>
    </row>
    <row r="37" spans="1:8" ht="15.75">
      <c r="A37" s="6"/>
      <c r="B37" s="6"/>
      <c r="C37" s="7"/>
      <c r="G37" s="5"/>
      <c r="H37" s="5"/>
    </row>
    <row r="38" spans="1:8" ht="15.75">
      <c r="A38" s="6"/>
      <c r="B38" s="6"/>
      <c r="C38" s="7"/>
      <c r="G38" s="5"/>
      <c r="H38" s="5"/>
    </row>
    <row r="39" spans="1:8" ht="15.75">
      <c r="A39" s="6"/>
      <c r="B39" s="6"/>
      <c r="C39" s="7"/>
      <c r="G39" s="5"/>
      <c r="H39" s="5"/>
    </row>
    <row r="40" spans="1:8" ht="15.75">
      <c r="A40" s="3"/>
      <c r="B40" s="3"/>
      <c r="C40" s="4"/>
      <c r="D40" s="5"/>
      <c r="E40" s="5"/>
      <c r="F40" s="5"/>
      <c r="G40" s="5"/>
      <c r="H40" s="5"/>
    </row>
    <row r="41" spans="1:8" ht="15.75">
      <c r="A41" s="9"/>
      <c r="B41" s="8"/>
      <c r="C41" s="1"/>
      <c r="D41" s="5"/>
      <c r="E41" s="5"/>
      <c r="F41" s="5"/>
      <c r="G41" s="5"/>
      <c r="H41" s="5"/>
    </row>
    <row r="42" spans="1:8" ht="15.75">
      <c r="A42" s="3"/>
      <c r="B42" s="8"/>
      <c r="C42" s="1"/>
      <c r="D42" s="5"/>
      <c r="E42" s="5"/>
      <c r="F42" s="5"/>
      <c r="G42" s="5"/>
      <c r="H42" s="5"/>
    </row>
    <row r="43" spans="1:8" ht="12.75">
      <c r="A43" s="10"/>
      <c r="B43" s="1"/>
      <c r="C43" s="1"/>
      <c r="D43" s="5"/>
      <c r="E43" s="5"/>
      <c r="F43" s="5"/>
      <c r="G43" s="5"/>
      <c r="H43" s="5"/>
    </row>
    <row r="53" ht="5.25" customHeight="1"/>
    <row r="168" ht="6.75" customHeight="1"/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zoomScale="90" zoomScaleNormal="90" zoomScalePageLayoutView="0" workbookViewId="0" topLeftCell="B37">
      <selection activeCell="E75" sqref="E75"/>
    </sheetView>
  </sheetViews>
  <sheetFormatPr defaultColWidth="9.00390625" defaultRowHeight="12.75" outlineLevelCol="1"/>
  <cols>
    <col min="1" max="1" width="13.25390625" style="12" hidden="1" customWidth="1" outlineLevel="1"/>
    <col min="2" max="2" width="49.125" style="12" customWidth="1" collapsed="1"/>
    <col min="3" max="3" width="13.75390625" style="12" customWidth="1"/>
    <col min="4" max="4" width="4.25390625" style="26" hidden="1" customWidth="1"/>
    <col min="5" max="6" width="13.75390625" style="11" customWidth="1"/>
    <col min="7" max="16384" width="9.125" style="12" customWidth="1"/>
  </cols>
  <sheetData>
    <row r="1" spans="1:3" ht="13.5" thickBot="1">
      <c r="A1" s="64" t="s">
        <v>22</v>
      </c>
      <c r="B1" s="43" t="s">
        <v>182</v>
      </c>
      <c r="C1" s="65"/>
    </row>
    <row r="2" spans="2:6" ht="24" customHeight="1">
      <c r="B2" s="35"/>
      <c r="C2" s="77"/>
      <c r="D2" s="44" t="s">
        <v>65</v>
      </c>
      <c r="E2" s="81">
        <v>43465</v>
      </c>
      <c r="F2" s="45" t="s">
        <v>307</v>
      </c>
    </row>
    <row r="3" spans="2:6" ht="12.75">
      <c r="B3" s="27" t="s">
        <v>278</v>
      </c>
      <c r="C3" s="69"/>
      <c r="D3" s="66"/>
      <c r="E3" s="13"/>
      <c r="F3" s="14"/>
    </row>
    <row r="4" spans="1:6" ht="12.75">
      <c r="A4" s="12" t="s">
        <v>137</v>
      </c>
      <c r="B4" s="27" t="s">
        <v>279</v>
      </c>
      <c r="C4" s="69"/>
      <c r="D4" s="66"/>
      <c r="E4" s="13">
        <f>SUM(E5+E10+E19+E22+E37)</f>
        <v>50585.47</v>
      </c>
      <c r="F4" s="14">
        <f>SUM(F5+F10+F19+F22+F37)</f>
        <v>52210.41</v>
      </c>
    </row>
    <row r="5" spans="1:6" ht="12.75">
      <c r="A5" s="12" t="s">
        <v>139</v>
      </c>
      <c r="B5" s="27" t="s">
        <v>280</v>
      </c>
      <c r="C5" s="69"/>
      <c r="D5" s="66">
        <v>1</v>
      </c>
      <c r="E5" s="13">
        <f>SUM(E6:E9)</f>
        <v>0</v>
      </c>
      <c r="F5" s="14">
        <f>SUM(F6:F9)</f>
        <v>0</v>
      </c>
    </row>
    <row r="6" spans="1:6" ht="12.75" customHeight="1">
      <c r="A6" s="12" t="s">
        <v>140</v>
      </c>
      <c r="B6" s="32" t="s">
        <v>281</v>
      </c>
      <c r="C6" s="74"/>
      <c r="D6" s="56"/>
      <c r="E6" s="15"/>
      <c r="F6" s="16"/>
    </row>
    <row r="7" spans="1:6" ht="12.75" customHeight="1">
      <c r="A7" s="12" t="s">
        <v>141</v>
      </c>
      <c r="B7" s="29" t="s">
        <v>282</v>
      </c>
      <c r="C7" s="71"/>
      <c r="D7" s="66"/>
      <c r="E7" s="15"/>
      <c r="F7" s="16"/>
    </row>
    <row r="8" spans="1:6" ht="12.75" customHeight="1">
      <c r="A8" s="12" t="s">
        <v>142</v>
      </c>
      <c r="B8" s="29" t="s">
        <v>283</v>
      </c>
      <c r="C8" s="71"/>
      <c r="D8" s="66"/>
      <c r="E8" s="15"/>
      <c r="F8" s="16"/>
    </row>
    <row r="9" spans="1:6" ht="12.75" customHeight="1">
      <c r="A9" s="12" t="s">
        <v>143</v>
      </c>
      <c r="B9" s="32" t="s">
        <v>284</v>
      </c>
      <c r="C9" s="74"/>
      <c r="D9" s="56"/>
      <c r="E9" s="15"/>
      <c r="F9" s="16"/>
    </row>
    <row r="10" spans="1:6" ht="12.75">
      <c r="A10" s="12" t="s">
        <v>144</v>
      </c>
      <c r="B10" s="27" t="s">
        <v>285</v>
      </c>
      <c r="C10" s="69"/>
      <c r="D10" s="66">
        <v>2</v>
      </c>
      <c r="E10" s="13">
        <f>E11+E17+E18</f>
        <v>50585.47</v>
      </c>
      <c r="F10" s="14">
        <f>F11+F17+F18</f>
        <v>52210.41</v>
      </c>
    </row>
    <row r="11" spans="1:6" ht="12.75">
      <c r="A11" s="12" t="s">
        <v>145</v>
      </c>
      <c r="B11" s="29" t="s">
        <v>23</v>
      </c>
      <c r="C11" s="71"/>
      <c r="D11" s="66"/>
      <c r="E11" s="17">
        <f>SUM(E12:E16)</f>
        <v>50585.47</v>
      </c>
      <c r="F11" s="18">
        <f>SUM(F12:F16)</f>
        <v>52210.41</v>
      </c>
    </row>
    <row r="12" spans="1:6" ht="12.75">
      <c r="A12" s="12" t="s">
        <v>146</v>
      </c>
      <c r="B12" s="29" t="s">
        <v>24</v>
      </c>
      <c r="C12" s="71"/>
      <c r="D12" s="66"/>
      <c r="E12" s="15">
        <v>38348</v>
      </c>
      <c r="F12" s="16">
        <v>38348</v>
      </c>
    </row>
    <row r="13" spans="1:6" ht="12.75">
      <c r="A13" s="12" t="s">
        <v>147</v>
      </c>
      <c r="B13" s="29" t="s">
        <v>25</v>
      </c>
      <c r="C13" s="71"/>
      <c r="D13" s="66"/>
      <c r="E13" s="15">
        <v>8367.47</v>
      </c>
      <c r="F13" s="16">
        <v>9413.41</v>
      </c>
    </row>
    <row r="14" spans="1:6" ht="12.75">
      <c r="A14" s="12" t="s">
        <v>148</v>
      </c>
      <c r="B14" s="29" t="s">
        <v>26</v>
      </c>
      <c r="C14" s="71"/>
      <c r="D14" s="66"/>
      <c r="E14" s="15"/>
      <c r="F14" s="16"/>
    </row>
    <row r="15" spans="1:6" ht="12.75">
      <c r="A15" s="12" t="s">
        <v>149</v>
      </c>
      <c r="B15" s="29" t="s">
        <v>27</v>
      </c>
      <c r="C15" s="71"/>
      <c r="D15" s="66"/>
      <c r="E15" s="15">
        <v>3870</v>
      </c>
      <c r="F15" s="16">
        <v>4449</v>
      </c>
    </row>
    <row r="16" spans="1:6" ht="12.75">
      <c r="A16" s="12" t="s">
        <v>150</v>
      </c>
      <c r="B16" s="29" t="s">
        <v>28</v>
      </c>
      <c r="C16" s="71"/>
      <c r="D16" s="66"/>
      <c r="E16" s="15"/>
      <c r="F16" s="16"/>
    </row>
    <row r="17" spans="1:6" ht="12.75">
      <c r="A17" s="12" t="s">
        <v>151</v>
      </c>
      <c r="B17" s="29" t="s">
        <v>29</v>
      </c>
      <c r="C17" s="71"/>
      <c r="D17" s="66"/>
      <c r="E17" s="15"/>
      <c r="F17" s="16">
        <v>0</v>
      </c>
    </row>
    <row r="18" spans="1:6" ht="12.75">
      <c r="A18" s="12" t="s">
        <v>152</v>
      </c>
      <c r="B18" s="29" t="s">
        <v>30</v>
      </c>
      <c r="C18" s="71"/>
      <c r="D18" s="66"/>
      <c r="E18" s="15"/>
      <c r="F18" s="16"/>
    </row>
    <row r="19" spans="1:6" ht="12.75">
      <c r="A19" s="12" t="s">
        <v>153</v>
      </c>
      <c r="B19" s="27" t="s">
        <v>31</v>
      </c>
      <c r="C19" s="69"/>
      <c r="D19" s="66">
        <v>3.8</v>
      </c>
      <c r="E19" s="13">
        <f>E20+E21</f>
        <v>0</v>
      </c>
      <c r="F19" s="14">
        <f>F20+F21</f>
        <v>0</v>
      </c>
    </row>
    <row r="20" spans="1:6" ht="12.75">
      <c r="A20" s="12" t="s">
        <v>155</v>
      </c>
      <c r="B20" s="29" t="s">
        <v>32</v>
      </c>
      <c r="C20" s="71"/>
      <c r="D20" s="66"/>
      <c r="E20" s="15"/>
      <c r="F20" s="16"/>
    </row>
    <row r="21" spans="1:6" ht="12.75">
      <c r="A21" s="12" t="s">
        <v>156</v>
      </c>
      <c r="B21" s="29" t="s">
        <v>33</v>
      </c>
      <c r="C21" s="71"/>
      <c r="D21" s="66"/>
      <c r="E21" s="15"/>
      <c r="F21" s="16"/>
    </row>
    <row r="22" spans="1:6" ht="12.75">
      <c r="A22" s="12" t="s">
        <v>154</v>
      </c>
      <c r="B22" s="27" t="s">
        <v>34</v>
      </c>
      <c r="C22" s="69"/>
      <c r="D22" s="66">
        <v>4</v>
      </c>
      <c r="E22" s="13">
        <f>E23+E24+E25+E36</f>
        <v>0</v>
      </c>
      <c r="F22" s="14">
        <f>F23+F24+F25+F36</f>
        <v>0</v>
      </c>
    </row>
    <row r="23" spans="1:6" ht="12.75">
      <c r="A23" s="12" t="s">
        <v>158</v>
      </c>
      <c r="B23" s="29" t="s">
        <v>35</v>
      </c>
      <c r="C23" s="71"/>
      <c r="D23" s="66"/>
      <c r="E23" s="15"/>
      <c r="F23" s="16"/>
    </row>
    <row r="24" spans="1:6" ht="12.75">
      <c r="A24" s="12" t="s">
        <v>159</v>
      </c>
      <c r="B24" s="29" t="s">
        <v>36</v>
      </c>
      <c r="C24" s="71"/>
      <c r="D24" s="66"/>
      <c r="E24" s="15"/>
      <c r="F24" s="16"/>
    </row>
    <row r="25" spans="1:6" ht="12.75">
      <c r="A25" s="12" t="s">
        <v>160</v>
      </c>
      <c r="B25" s="29" t="s">
        <v>37</v>
      </c>
      <c r="C25" s="71"/>
      <c r="D25" s="66"/>
      <c r="E25" s="17">
        <f>E26+E31</f>
        <v>0</v>
      </c>
      <c r="F25" s="18">
        <f>F26+F31</f>
        <v>0</v>
      </c>
    </row>
    <row r="26" spans="1:6" ht="12.75">
      <c r="A26" s="12" t="s">
        <v>162</v>
      </c>
      <c r="B26" s="29" t="s">
        <v>38</v>
      </c>
      <c r="C26" s="71"/>
      <c r="D26" s="66"/>
      <c r="E26" s="17">
        <f>SUM(E27:E30)</f>
        <v>0</v>
      </c>
      <c r="F26" s="18">
        <f>SUM(F27:F30)</f>
        <v>0</v>
      </c>
    </row>
    <row r="27" spans="1:6" ht="12.75">
      <c r="A27" s="12" t="s">
        <v>0</v>
      </c>
      <c r="B27" s="29" t="s">
        <v>12</v>
      </c>
      <c r="C27" s="71"/>
      <c r="D27" s="66"/>
      <c r="E27" s="15"/>
      <c r="F27" s="16"/>
    </row>
    <row r="28" spans="1:6" ht="12.75">
      <c r="A28" s="12" t="s">
        <v>164</v>
      </c>
      <c r="B28" s="29" t="s">
        <v>40</v>
      </c>
      <c r="C28" s="71"/>
      <c r="D28" s="66"/>
      <c r="E28" s="15"/>
      <c r="F28" s="16"/>
    </row>
    <row r="29" spans="1:6" ht="12.75">
      <c r="A29" s="12" t="s">
        <v>165</v>
      </c>
      <c r="B29" s="29" t="s">
        <v>41</v>
      </c>
      <c r="C29" s="71"/>
      <c r="D29" s="66"/>
      <c r="E29" s="15"/>
      <c r="F29" s="16"/>
    </row>
    <row r="30" spans="1:6" ht="12.75">
      <c r="A30" s="12" t="s">
        <v>166</v>
      </c>
      <c r="B30" s="29" t="s">
        <v>42</v>
      </c>
      <c r="C30" s="71"/>
      <c r="D30" s="66"/>
      <c r="E30" s="15"/>
      <c r="F30" s="16"/>
    </row>
    <row r="31" spans="1:6" ht="12.75">
      <c r="A31" s="12" t="s">
        <v>163</v>
      </c>
      <c r="B31" s="29" t="s">
        <v>43</v>
      </c>
      <c r="C31" s="71"/>
      <c r="D31" s="66"/>
      <c r="E31" s="17">
        <f>SUM(E32:E35)</f>
        <v>0</v>
      </c>
      <c r="F31" s="18">
        <f>SUM(F32:F35)</f>
        <v>0</v>
      </c>
    </row>
    <row r="32" spans="1:6" ht="12.75">
      <c r="A32" s="12" t="s">
        <v>167</v>
      </c>
      <c r="B32" s="29" t="s">
        <v>39</v>
      </c>
      <c r="C32" s="71"/>
      <c r="D32" s="66"/>
      <c r="E32" s="15"/>
      <c r="F32" s="16"/>
    </row>
    <row r="33" spans="1:6" ht="12.75">
      <c r="A33" s="12" t="s">
        <v>168</v>
      </c>
      <c r="B33" s="29" t="s">
        <v>40</v>
      </c>
      <c r="C33" s="71"/>
      <c r="D33" s="66"/>
      <c r="E33" s="15"/>
      <c r="F33" s="16"/>
    </row>
    <row r="34" spans="1:6" ht="12.75">
      <c r="A34" s="12" t="s">
        <v>169</v>
      </c>
      <c r="B34" s="29" t="s">
        <v>41</v>
      </c>
      <c r="C34" s="71"/>
      <c r="D34" s="66"/>
      <c r="E34" s="15"/>
      <c r="F34" s="16"/>
    </row>
    <row r="35" spans="1:6" ht="12.75">
      <c r="A35" s="12" t="s">
        <v>170</v>
      </c>
      <c r="B35" s="29" t="s">
        <v>42</v>
      </c>
      <c r="C35" s="71"/>
      <c r="D35" s="66"/>
      <c r="E35" s="15"/>
      <c r="F35" s="16"/>
    </row>
    <row r="36" spans="1:6" ht="12.75">
      <c r="A36" s="12" t="s">
        <v>161</v>
      </c>
      <c r="B36" s="29" t="s">
        <v>44</v>
      </c>
      <c r="C36" s="71"/>
      <c r="D36" s="66"/>
      <c r="E36" s="15"/>
      <c r="F36" s="16"/>
    </row>
    <row r="37" spans="1:6" ht="12.75">
      <c r="A37" s="12" t="s">
        <v>157</v>
      </c>
      <c r="B37" s="27" t="s">
        <v>45</v>
      </c>
      <c r="C37" s="69"/>
      <c r="D37" s="66">
        <v>5</v>
      </c>
      <c r="E37" s="13">
        <f>SUM(E38:E39)</f>
        <v>0</v>
      </c>
      <c r="F37" s="14">
        <f>SUM(F38:F39)</f>
        <v>0</v>
      </c>
    </row>
    <row r="38" spans="1:6" ht="12.75">
      <c r="A38" s="12" t="s">
        <v>171</v>
      </c>
      <c r="B38" s="29" t="s">
        <v>46</v>
      </c>
      <c r="C38" s="71"/>
      <c r="D38" s="66"/>
      <c r="E38" s="15"/>
      <c r="F38" s="16"/>
    </row>
    <row r="39" spans="1:6" ht="12.75">
      <c r="A39" s="12" t="s">
        <v>172</v>
      </c>
      <c r="B39" s="29" t="s">
        <v>47</v>
      </c>
      <c r="C39" s="71"/>
      <c r="D39" s="66"/>
      <c r="E39" s="15"/>
      <c r="F39" s="16"/>
    </row>
    <row r="40" spans="1:6" ht="12.75">
      <c r="A40" s="12" t="s">
        <v>138</v>
      </c>
      <c r="B40" s="27" t="s">
        <v>48</v>
      </c>
      <c r="C40" s="69"/>
      <c r="D40" s="66"/>
      <c r="E40" s="13">
        <f>E41+E47+E60+E77</f>
        <v>20806.52</v>
      </c>
      <c r="F40" s="14">
        <f>F41+F47+F60+F77</f>
        <v>7270.58</v>
      </c>
    </row>
    <row r="41" spans="1:6" ht="12.75">
      <c r="A41" s="12" t="s">
        <v>173</v>
      </c>
      <c r="B41" s="27" t="s">
        <v>49</v>
      </c>
      <c r="C41" s="69"/>
      <c r="D41" s="66">
        <v>6</v>
      </c>
      <c r="E41" s="13">
        <f>SUM(E42:E46)</f>
        <v>0</v>
      </c>
      <c r="F41" s="14">
        <f>SUM(F42:F46)</f>
        <v>0</v>
      </c>
    </row>
    <row r="42" spans="1:6" ht="12.75">
      <c r="A42" s="12" t="s">
        <v>175</v>
      </c>
      <c r="B42" s="29" t="s">
        <v>50</v>
      </c>
      <c r="C42" s="71"/>
      <c r="D42" s="66"/>
      <c r="E42" s="15"/>
      <c r="F42" s="16"/>
    </row>
    <row r="43" spans="1:6" ht="12.75">
      <c r="A43" s="12" t="s">
        <v>176</v>
      </c>
      <c r="B43" s="29" t="s">
        <v>51</v>
      </c>
      <c r="C43" s="71"/>
      <c r="D43" s="66"/>
      <c r="E43" s="15"/>
      <c r="F43" s="16"/>
    </row>
    <row r="44" spans="1:6" ht="12.75">
      <c r="A44" s="12" t="s">
        <v>177</v>
      </c>
      <c r="B44" s="29" t="s">
        <v>52</v>
      </c>
      <c r="C44" s="71"/>
      <c r="D44" s="66"/>
      <c r="E44" s="15"/>
      <c r="F44" s="16"/>
    </row>
    <row r="45" spans="1:6" ht="12.75">
      <c r="A45" s="12" t="s">
        <v>178</v>
      </c>
      <c r="B45" s="29" t="s">
        <v>53</v>
      </c>
      <c r="C45" s="71"/>
      <c r="D45" s="66"/>
      <c r="E45" s="15"/>
      <c r="F45" s="16"/>
    </row>
    <row r="46" spans="1:6" ht="12.75">
      <c r="A46" s="12" t="s">
        <v>179</v>
      </c>
      <c r="B46" s="29" t="s">
        <v>54</v>
      </c>
      <c r="C46" s="71"/>
      <c r="D46" s="66"/>
      <c r="E46" s="15"/>
      <c r="F46" s="16"/>
    </row>
    <row r="47" spans="1:6" ht="12.75">
      <c r="A47" s="12" t="s">
        <v>174</v>
      </c>
      <c r="B47" s="27" t="s">
        <v>55</v>
      </c>
      <c r="C47" s="69"/>
      <c r="D47" s="66">
        <v>7.8</v>
      </c>
      <c r="E47" s="13">
        <f>E48+E53</f>
        <v>0</v>
      </c>
      <c r="F47" s="14">
        <f>F48+F53</f>
        <v>1230.5</v>
      </c>
    </row>
    <row r="48" spans="1:6" ht="12.75">
      <c r="A48" s="12" t="s">
        <v>181</v>
      </c>
      <c r="B48" s="29" t="s">
        <v>56</v>
      </c>
      <c r="C48" s="71"/>
      <c r="D48" s="66"/>
      <c r="E48" s="17">
        <f>E49+E52</f>
        <v>0</v>
      </c>
      <c r="F48" s="18">
        <f>F49+F52</f>
        <v>0</v>
      </c>
    </row>
    <row r="49" spans="1:6" ht="12.75">
      <c r="A49" s="12" t="s">
        <v>184</v>
      </c>
      <c r="B49" s="29" t="s">
        <v>57</v>
      </c>
      <c r="C49" s="71"/>
      <c r="D49" s="66"/>
      <c r="E49" s="17">
        <f>SUM(E50:E51)</f>
        <v>0</v>
      </c>
      <c r="F49" s="18">
        <f>SUM(F50:F51)</f>
        <v>0</v>
      </c>
    </row>
    <row r="50" spans="1:6" ht="12.75">
      <c r="A50" s="12" t="s">
        <v>186</v>
      </c>
      <c r="B50" s="29" t="s">
        <v>58</v>
      </c>
      <c r="C50" s="71"/>
      <c r="D50" s="66"/>
      <c r="E50" s="15"/>
      <c r="F50" s="16"/>
    </row>
    <row r="51" spans="1:6" ht="12.75">
      <c r="A51" s="12" t="s">
        <v>187</v>
      </c>
      <c r="B51" s="29" t="s">
        <v>59</v>
      </c>
      <c r="C51" s="71"/>
      <c r="D51" s="66"/>
      <c r="E51" s="15"/>
      <c r="F51" s="16"/>
    </row>
    <row r="52" spans="1:6" ht="12.75">
      <c r="A52" s="12" t="s">
        <v>185</v>
      </c>
      <c r="B52" s="29" t="s">
        <v>60</v>
      </c>
      <c r="C52" s="71"/>
      <c r="D52" s="66"/>
      <c r="E52" s="15"/>
      <c r="F52" s="16"/>
    </row>
    <row r="53" spans="1:6" ht="12.75" customHeight="1">
      <c r="A53" s="12" t="s">
        <v>183</v>
      </c>
      <c r="B53" s="32" t="s">
        <v>61</v>
      </c>
      <c r="C53" s="74"/>
      <c r="D53" s="56"/>
      <c r="E53" s="17">
        <f>E54+E57+E58+E59</f>
        <v>0</v>
      </c>
      <c r="F53" s="18">
        <f>F54+F57+F58+F59</f>
        <v>1230.5</v>
      </c>
    </row>
    <row r="54" spans="1:6" ht="12.75">
      <c r="A54" s="12" t="s">
        <v>188</v>
      </c>
      <c r="B54" s="29" t="s">
        <v>57</v>
      </c>
      <c r="C54" s="71"/>
      <c r="D54" s="66"/>
      <c r="E54" s="17">
        <f>SUM(E55:E56)</f>
        <v>0</v>
      </c>
      <c r="F54" s="18">
        <v>1230.5</v>
      </c>
    </row>
    <row r="55" spans="1:6" ht="12.75">
      <c r="A55" s="12" t="s">
        <v>189</v>
      </c>
      <c r="B55" s="29" t="s">
        <v>58</v>
      </c>
      <c r="C55" s="71"/>
      <c r="D55" s="66"/>
      <c r="E55" s="15"/>
      <c r="F55" s="16">
        <v>1230.5</v>
      </c>
    </row>
    <row r="56" spans="1:6" ht="12.75">
      <c r="A56" s="12" t="s">
        <v>190</v>
      </c>
      <c r="B56" s="29" t="s">
        <v>59</v>
      </c>
      <c r="C56" s="71"/>
      <c r="D56" s="66"/>
      <c r="E56" s="15"/>
      <c r="F56" s="16"/>
    </row>
    <row r="57" spans="1:6" ht="24" customHeight="1">
      <c r="A57" s="12" t="s">
        <v>191</v>
      </c>
      <c r="B57" s="32" t="s">
        <v>62</v>
      </c>
      <c r="C57" s="74"/>
      <c r="D57" s="56"/>
      <c r="E57" s="15"/>
      <c r="F57" s="16"/>
    </row>
    <row r="58" spans="1:6" ht="12.75">
      <c r="A58" s="12" t="s">
        <v>192</v>
      </c>
      <c r="B58" s="32" t="s">
        <v>63</v>
      </c>
      <c r="C58" s="74"/>
      <c r="D58" s="56"/>
      <c r="E58" s="15"/>
      <c r="F58" s="16"/>
    </row>
    <row r="59" spans="1:6" ht="12.75" customHeight="1">
      <c r="A59" s="12" t="s">
        <v>193</v>
      </c>
      <c r="B59" s="32" t="s">
        <v>64</v>
      </c>
      <c r="C59" s="74"/>
      <c r="D59" s="56"/>
      <c r="E59" s="15"/>
      <c r="F59" s="16"/>
    </row>
    <row r="60" spans="1:6" ht="12.75" customHeight="1">
      <c r="A60" s="12" t="s">
        <v>180</v>
      </c>
      <c r="B60" s="28" t="s">
        <v>132</v>
      </c>
      <c r="C60" s="70"/>
      <c r="D60" s="56">
        <v>9</v>
      </c>
      <c r="E60" s="13">
        <f>E61+E76</f>
        <v>20806.52</v>
      </c>
      <c r="F60" s="14">
        <f>F61+F76</f>
        <v>6040.08</v>
      </c>
    </row>
    <row r="61" spans="1:6" ht="12.75" customHeight="1">
      <c r="A61" s="12" t="s">
        <v>195</v>
      </c>
      <c r="B61" s="32" t="s">
        <v>133</v>
      </c>
      <c r="C61" s="74"/>
      <c r="D61" s="56"/>
      <c r="E61" s="17">
        <f>E62+E67+E72</f>
        <v>20806.52</v>
      </c>
      <c r="F61" s="18">
        <f>F62+F67+F72</f>
        <v>6040.08</v>
      </c>
    </row>
    <row r="62" spans="1:6" ht="12.75" customHeight="1">
      <c r="A62" s="12" t="s">
        <v>197</v>
      </c>
      <c r="B62" s="32" t="s">
        <v>38</v>
      </c>
      <c r="C62" s="74"/>
      <c r="D62" s="56"/>
      <c r="E62" s="17">
        <f>SUM(E63:E66)</f>
        <v>0</v>
      </c>
      <c r="F62" s="18">
        <f>SUM(F63:F66)</f>
        <v>0</v>
      </c>
    </row>
    <row r="63" spans="1:6" ht="12.75">
      <c r="A63" s="12" t="s">
        <v>199</v>
      </c>
      <c r="B63" s="29" t="s">
        <v>39</v>
      </c>
      <c r="C63" s="71"/>
      <c r="D63" s="66"/>
      <c r="E63" s="15"/>
      <c r="F63" s="16"/>
    </row>
    <row r="64" spans="1:6" ht="12.75">
      <c r="A64" s="12" t="s">
        <v>200</v>
      </c>
      <c r="B64" s="29" t="s">
        <v>40</v>
      </c>
      <c r="C64" s="71"/>
      <c r="D64" s="66"/>
      <c r="E64" s="15"/>
      <c r="F64" s="16"/>
    </row>
    <row r="65" spans="1:6" ht="12.75">
      <c r="A65" s="12" t="s">
        <v>201</v>
      </c>
      <c r="B65" s="29" t="s">
        <v>41</v>
      </c>
      <c r="C65" s="71"/>
      <c r="D65" s="66"/>
      <c r="E65" s="15"/>
      <c r="F65" s="16"/>
    </row>
    <row r="66" spans="1:6" ht="12.75">
      <c r="A66" s="12" t="s">
        <v>202</v>
      </c>
      <c r="B66" s="29" t="s">
        <v>134</v>
      </c>
      <c r="C66" s="71"/>
      <c r="D66" s="66"/>
      <c r="E66" s="15"/>
      <c r="F66" s="16"/>
    </row>
    <row r="67" spans="1:6" ht="12.75" customHeight="1">
      <c r="A67" s="12" t="s">
        <v>198</v>
      </c>
      <c r="B67" s="32" t="s">
        <v>135</v>
      </c>
      <c r="C67" s="74"/>
      <c r="D67" s="56"/>
      <c r="E67" s="17">
        <f>SUM(E68:E71)</f>
        <v>0</v>
      </c>
      <c r="F67" s="18">
        <f>SUM(F68:F71)</f>
        <v>0</v>
      </c>
    </row>
    <row r="68" spans="1:6" ht="12.75">
      <c r="A68" s="12" t="s">
        <v>203</v>
      </c>
      <c r="B68" s="29" t="s">
        <v>39</v>
      </c>
      <c r="C68" s="71"/>
      <c r="D68" s="66"/>
      <c r="E68" s="15"/>
      <c r="F68" s="16"/>
    </row>
    <row r="69" spans="1:6" ht="12.75">
      <c r="A69" s="12" t="s">
        <v>204</v>
      </c>
      <c r="B69" s="29" t="s">
        <v>40</v>
      </c>
      <c r="C69" s="71"/>
      <c r="D69" s="66"/>
      <c r="E69" s="15"/>
      <c r="F69" s="16"/>
    </row>
    <row r="70" spans="1:6" ht="12.75">
      <c r="A70" s="12" t="s">
        <v>205</v>
      </c>
      <c r="B70" s="29" t="s">
        <v>41</v>
      </c>
      <c r="C70" s="71"/>
      <c r="D70" s="66"/>
      <c r="E70" s="15"/>
      <c r="F70" s="16"/>
    </row>
    <row r="71" spans="1:6" ht="12.75">
      <c r="A71" s="12" t="s">
        <v>206</v>
      </c>
      <c r="B71" s="29" t="s">
        <v>134</v>
      </c>
      <c r="C71" s="71"/>
      <c r="D71" s="66"/>
      <c r="E71" s="15"/>
      <c r="F71" s="16"/>
    </row>
    <row r="72" spans="1:6" ht="12.75" customHeight="1">
      <c r="A72" s="12" t="s">
        <v>207</v>
      </c>
      <c r="B72" s="32" t="s">
        <v>277</v>
      </c>
      <c r="C72" s="74"/>
      <c r="D72" s="56"/>
      <c r="E72" s="17">
        <f>SUM(E73:E75)</f>
        <v>20806.52</v>
      </c>
      <c r="F72" s="18">
        <v>6040.08</v>
      </c>
    </row>
    <row r="73" spans="1:6" ht="12.75" customHeight="1">
      <c r="A73" s="12" t="s">
        <v>208</v>
      </c>
      <c r="B73" s="32" t="s">
        <v>272</v>
      </c>
      <c r="C73" s="74"/>
      <c r="D73" s="56"/>
      <c r="E73" s="15">
        <v>20806.52</v>
      </c>
      <c r="F73" s="16">
        <v>6040.08</v>
      </c>
    </row>
    <row r="74" spans="1:6" ht="12.75" customHeight="1">
      <c r="A74" s="12" t="s">
        <v>209</v>
      </c>
      <c r="B74" s="32" t="s">
        <v>273</v>
      </c>
      <c r="C74" s="74"/>
      <c r="D74" s="56"/>
      <c r="E74" s="15"/>
      <c r="F74" s="16"/>
    </row>
    <row r="75" spans="1:6" ht="12.75" customHeight="1">
      <c r="A75" s="12" t="s">
        <v>210</v>
      </c>
      <c r="B75" s="32" t="s">
        <v>274</v>
      </c>
      <c r="C75" s="74"/>
      <c r="D75" s="56"/>
      <c r="E75" s="15"/>
      <c r="F75" s="16"/>
    </row>
    <row r="76" spans="1:6" ht="12.75" customHeight="1">
      <c r="A76" s="12" t="s">
        <v>196</v>
      </c>
      <c r="B76" s="32" t="s">
        <v>275</v>
      </c>
      <c r="C76" s="74"/>
      <c r="D76" s="56"/>
      <c r="E76" s="15"/>
      <c r="F76" s="16"/>
    </row>
    <row r="77" spans="1:6" ht="12.75">
      <c r="A77" s="12" t="s">
        <v>194</v>
      </c>
      <c r="B77" s="27" t="s">
        <v>276</v>
      </c>
      <c r="C77" s="69"/>
      <c r="D77" s="66">
        <v>10</v>
      </c>
      <c r="E77" s="13">
        <f>SUM(E78:E78)</f>
        <v>0</v>
      </c>
      <c r="F77" s="14">
        <f>SUM(F78:F78)</f>
        <v>0</v>
      </c>
    </row>
    <row r="78" spans="1:6" ht="12.75">
      <c r="A78" s="12" t="s">
        <v>211</v>
      </c>
      <c r="B78" s="29" t="s">
        <v>83</v>
      </c>
      <c r="C78" s="71"/>
      <c r="D78" s="66"/>
      <c r="E78" s="15"/>
      <c r="F78" s="16"/>
    </row>
    <row r="79" spans="1:6" ht="13.5" thickBot="1">
      <c r="A79" s="12" t="s">
        <v>212</v>
      </c>
      <c r="B79" s="34" t="s">
        <v>84</v>
      </c>
      <c r="C79" s="76"/>
      <c r="D79" s="67"/>
      <c r="E79" s="24">
        <f>E4+E40</f>
        <v>71391.99</v>
      </c>
      <c r="F79" s="25">
        <f>F4+F40</f>
        <v>59480.990000000005</v>
      </c>
    </row>
    <row r="82" spans="2:3" ht="12.75">
      <c r="B82" s="21"/>
      <c r="C82" s="21"/>
    </row>
  </sheetData>
  <sheetProtection/>
  <printOptions horizontalCentered="1"/>
  <pageMargins left="0.3937007874015748" right="0.3937007874015748" top="0.5905511811023623" bottom="0.5905511811023623" header="0.1968503937007874" footer="0.1968503937007874"/>
  <pageSetup firstPageNumber="8" useFirstPageNumber="1" fitToHeight="1" fitToWidth="1" horizontalDpi="1200" verticalDpi="1200" orientation="portrait" paperSize="9" scale="74" r:id="rId1"/>
  <headerFooter alignWithMargins="0">
    <oddHeader>&amp;L&amp;"Times New Roman CE,Pogrubiona\Nazwa Spółki:</oddHeader>
    <oddFooter>&amp;R&amp;"Times New Roman CE,Normalny\&amp;P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zoomScale="90" zoomScaleNormal="90" zoomScalePageLayoutView="0" workbookViewId="0" topLeftCell="B19">
      <selection activeCell="E27" sqref="E27"/>
    </sheetView>
  </sheetViews>
  <sheetFormatPr defaultColWidth="9.00390625" defaultRowHeight="12.75" outlineLevelCol="1"/>
  <cols>
    <col min="1" max="1" width="16.125" style="12" hidden="1" customWidth="1" outlineLevel="1"/>
    <col min="2" max="2" width="49.125" style="12" customWidth="1" collapsed="1"/>
    <col min="3" max="3" width="13.75390625" style="12" customWidth="1"/>
    <col min="4" max="4" width="4.375" style="26" customWidth="1"/>
    <col min="5" max="6" width="13.75390625" style="11" customWidth="1"/>
    <col min="7" max="16384" width="9.125" style="12" customWidth="1"/>
  </cols>
  <sheetData>
    <row r="1" spans="1:6" ht="24" customHeight="1">
      <c r="A1" s="64" t="s">
        <v>22</v>
      </c>
      <c r="B1" s="46"/>
      <c r="C1" s="47"/>
      <c r="D1" s="44" t="s">
        <v>65</v>
      </c>
      <c r="E1" s="81">
        <v>43465</v>
      </c>
      <c r="F1" s="45" t="s">
        <v>307</v>
      </c>
    </row>
    <row r="2" spans="2:6" ht="12.75" customHeight="1">
      <c r="B2" s="27" t="s">
        <v>1</v>
      </c>
      <c r="C2" s="69"/>
      <c r="D2" s="66"/>
      <c r="E2" s="22"/>
      <c r="F2" s="23"/>
    </row>
    <row r="3" spans="1:6" ht="12.75" customHeight="1">
      <c r="A3" s="12" t="s">
        <v>213</v>
      </c>
      <c r="B3" s="27" t="s">
        <v>85</v>
      </c>
      <c r="C3" s="69"/>
      <c r="D3" s="66"/>
      <c r="E3" s="14">
        <f>E4+E5+E6+E7+E13+E14+E15+E18+E21</f>
        <v>70485.56</v>
      </c>
      <c r="F3" s="14">
        <f>F4+F5+F6+F7+F13+F14+F15+F18+F21</f>
        <v>58058.08</v>
      </c>
    </row>
    <row r="4" spans="1:6" ht="12.75" customHeight="1">
      <c r="A4" s="12" t="s">
        <v>214</v>
      </c>
      <c r="B4" s="27" t="s">
        <v>86</v>
      </c>
      <c r="C4" s="69"/>
      <c r="D4" s="66">
        <v>12</v>
      </c>
      <c r="E4" s="19"/>
      <c r="F4" s="20"/>
    </row>
    <row r="5" spans="1:6" ht="12.75" customHeight="1">
      <c r="A5" s="12" t="s">
        <v>215</v>
      </c>
      <c r="B5" s="28" t="s">
        <v>87</v>
      </c>
      <c r="C5" s="70"/>
      <c r="D5" s="56"/>
      <c r="E5" s="19"/>
      <c r="F5" s="20"/>
    </row>
    <row r="6" spans="1:6" ht="12.75" customHeight="1">
      <c r="A6" s="12" t="s">
        <v>216</v>
      </c>
      <c r="B6" s="28" t="s">
        <v>88</v>
      </c>
      <c r="C6" s="70"/>
      <c r="D6" s="56">
        <v>13</v>
      </c>
      <c r="E6" s="19"/>
      <c r="F6" s="20"/>
    </row>
    <row r="7" spans="1:6" ht="12.75" customHeight="1">
      <c r="A7" s="12" t="s">
        <v>217</v>
      </c>
      <c r="B7" s="27" t="s">
        <v>89</v>
      </c>
      <c r="C7" s="69"/>
      <c r="D7" s="66">
        <v>14</v>
      </c>
      <c r="E7" s="13">
        <f>SUM(E8:E12)</f>
        <v>58058.08</v>
      </c>
      <c r="F7" s="14">
        <f>SUM(F8:F12)</f>
        <v>68814.78</v>
      </c>
    </row>
    <row r="8" spans="1:6" ht="12.75" customHeight="1">
      <c r="A8" s="12" t="s">
        <v>219</v>
      </c>
      <c r="B8" s="29" t="s">
        <v>90</v>
      </c>
      <c r="C8" s="71"/>
      <c r="D8" s="66"/>
      <c r="E8" s="15"/>
      <c r="F8" s="16"/>
    </row>
    <row r="9" spans="1:6" ht="12.75" customHeight="1">
      <c r="A9" s="12" t="s">
        <v>220</v>
      </c>
      <c r="B9" s="29" t="s">
        <v>91</v>
      </c>
      <c r="C9" s="71"/>
      <c r="D9" s="66"/>
      <c r="E9" s="15"/>
      <c r="F9" s="16"/>
    </row>
    <row r="10" spans="1:6" ht="12.75" customHeight="1">
      <c r="A10" s="12" t="s">
        <v>221</v>
      </c>
      <c r="B10" s="29" t="s">
        <v>92</v>
      </c>
      <c r="C10" s="71"/>
      <c r="D10" s="66"/>
      <c r="E10" s="15">
        <v>58058.08</v>
      </c>
      <c r="F10" s="16">
        <v>68814.78</v>
      </c>
    </row>
    <row r="11" spans="1:6" ht="12.75" customHeight="1">
      <c r="A11" s="12" t="s">
        <v>222</v>
      </c>
      <c r="B11" s="29" t="s">
        <v>66</v>
      </c>
      <c r="C11" s="71"/>
      <c r="D11" s="66"/>
      <c r="E11" s="15"/>
      <c r="F11" s="16"/>
    </row>
    <row r="12" spans="1:6" ht="12.75" customHeight="1">
      <c r="A12" s="12" t="s">
        <v>223</v>
      </c>
      <c r="B12" s="29" t="s">
        <v>67</v>
      </c>
      <c r="C12" s="71"/>
      <c r="D12" s="66"/>
      <c r="E12" s="15"/>
      <c r="F12" s="16"/>
    </row>
    <row r="13" spans="1:6" ht="12.75" customHeight="1">
      <c r="A13" s="12" t="s">
        <v>218</v>
      </c>
      <c r="B13" s="27" t="s">
        <v>106</v>
      </c>
      <c r="C13" s="69"/>
      <c r="D13" s="66">
        <v>15</v>
      </c>
      <c r="E13" s="19"/>
      <c r="F13" s="20"/>
    </row>
    <row r="14" spans="1:6" ht="12.75" customHeight="1">
      <c r="A14" s="12" t="s">
        <v>224</v>
      </c>
      <c r="B14" s="27" t="s">
        <v>107</v>
      </c>
      <c r="C14" s="69"/>
      <c r="D14" s="66">
        <v>16</v>
      </c>
      <c r="E14" s="19"/>
      <c r="F14" s="20"/>
    </row>
    <row r="15" spans="1:6" ht="12.75" customHeight="1">
      <c r="A15" s="12" t="s">
        <v>225</v>
      </c>
      <c r="B15" s="30" t="s">
        <v>108</v>
      </c>
      <c r="C15" s="72"/>
      <c r="D15" s="56"/>
      <c r="E15" s="13">
        <f>SUM(E16:E17)</f>
        <v>0</v>
      </c>
      <c r="F15" s="14">
        <f>SUM(F16:F17)</f>
        <v>0</v>
      </c>
    </row>
    <row r="16" spans="1:6" ht="12.75" customHeight="1">
      <c r="A16" s="79" t="s">
        <v>8</v>
      </c>
      <c r="B16" s="31" t="s">
        <v>109</v>
      </c>
      <c r="C16" s="73"/>
      <c r="D16" s="56"/>
      <c r="E16" s="15"/>
      <c r="F16" s="16"/>
    </row>
    <row r="17" spans="1:6" ht="12.75" customHeight="1">
      <c r="A17" s="79" t="s">
        <v>9</v>
      </c>
      <c r="B17" s="31" t="s">
        <v>110</v>
      </c>
      <c r="C17" s="73"/>
      <c r="D17" s="56"/>
      <c r="E17" s="15"/>
      <c r="F17" s="16"/>
    </row>
    <row r="18" spans="1:6" ht="12.75" customHeight="1">
      <c r="A18" s="12" t="s">
        <v>226</v>
      </c>
      <c r="B18" s="27" t="s">
        <v>111</v>
      </c>
      <c r="C18" s="69"/>
      <c r="D18" s="66"/>
      <c r="E18" s="13">
        <f>E19-E20</f>
        <v>12427.48</v>
      </c>
      <c r="F18" s="14">
        <f>F19-F20</f>
        <v>-10756.7</v>
      </c>
    </row>
    <row r="19" spans="1:6" ht="12.75" customHeight="1">
      <c r="A19" s="79" t="s">
        <v>10</v>
      </c>
      <c r="B19" s="29" t="s">
        <v>112</v>
      </c>
      <c r="C19" s="71"/>
      <c r="D19" s="66"/>
      <c r="E19" s="15">
        <v>12427.48</v>
      </c>
      <c r="F19" s="16"/>
    </row>
    <row r="20" spans="1:6" ht="12.75" customHeight="1">
      <c r="A20" s="79" t="s">
        <v>11</v>
      </c>
      <c r="B20" s="29" t="s">
        <v>113</v>
      </c>
      <c r="C20" s="71"/>
      <c r="D20" s="66"/>
      <c r="E20" s="15"/>
      <c r="F20" s="16">
        <v>10756.7</v>
      </c>
    </row>
    <row r="21" spans="1:6" ht="25.5" customHeight="1">
      <c r="A21" s="12" t="s">
        <v>227</v>
      </c>
      <c r="B21" s="28" t="s">
        <v>114</v>
      </c>
      <c r="C21" s="70"/>
      <c r="D21" s="56">
        <v>17</v>
      </c>
      <c r="E21" s="15"/>
      <c r="F21" s="16"/>
    </row>
    <row r="22" spans="1:6" ht="12.75" customHeight="1">
      <c r="A22" s="12" t="s">
        <v>228</v>
      </c>
      <c r="B22" s="28" t="s">
        <v>115</v>
      </c>
      <c r="C22" s="70"/>
      <c r="D22" s="56"/>
      <c r="E22" s="82">
        <f>E23+E31+E38+E57</f>
        <v>906.4300000000001</v>
      </c>
      <c r="F22" s="83">
        <f>F23+F31+F38+F57</f>
        <v>1422.91</v>
      </c>
    </row>
    <row r="23" spans="1:6" ht="12.75" customHeight="1">
      <c r="A23" s="12" t="s">
        <v>229</v>
      </c>
      <c r="B23" s="27" t="s">
        <v>116</v>
      </c>
      <c r="C23" s="69"/>
      <c r="D23" s="66">
        <v>18</v>
      </c>
      <c r="E23" s="13">
        <f>E24+E25+E28</f>
        <v>0</v>
      </c>
      <c r="F23" s="14">
        <f>F24+F25+F28</f>
        <v>0</v>
      </c>
    </row>
    <row r="24" spans="1:6" ht="12.75" customHeight="1">
      <c r="A24" s="12" t="s">
        <v>231</v>
      </c>
      <c r="B24" s="29" t="s">
        <v>117</v>
      </c>
      <c r="C24" s="71"/>
      <c r="D24" s="66"/>
      <c r="E24" s="15"/>
      <c r="F24" s="16"/>
    </row>
    <row r="25" spans="1:6" ht="12.75" customHeight="1">
      <c r="A25" s="12" t="s">
        <v>232</v>
      </c>
      <c r="B25" s="29" t="s">
        <v>118</v>
      </c>
      <c r="C25" s="71"/>
      <c r="D25" s="66"/>
      <c r="E25" s="17">
        <f>SUM(E26:E27)</f>
        <v>0</v>
      </c>
      <c r="F25" s="18">
        <f>SUM(F26:F27)</f>
        <v>0</v>
      </c>
    </row>
    <row r="26" spans="1:6" ht="12.75" customHeight="1">
      <c r="A26" s="12" t="s">
        <v>234</v>
      </c>
      <c r="B26" s="29" t="s">
        <v>119</v>
      </c>
      <c r="C26" s="71"/>
      <c r="D26" s="66"/>
      <c r="E26" s="15"/>
      <c r="F26" s="16"/>
    </row>
    <row r="27" spans="1:6" ht="12.75" customHeight="1">
      <c r="A27" s="12" t="s">
        <v>235</v>
      </c>
      <c r="B27" s="29" t="s">
        <v>120</v>
      </c>
      <c r="C27" s="71"/>
      <c r="D27" s="66"/>
      <c r="E27" s="15"/>
      <c r="F27" s="16"/>
    </row>
    <row r="28" spans="1:6" ht="12.75" customHeight="1">
      <c r="A28" s="12" t="s">
        <v>233</v>
      </c>
      <c r="B28" s="29" t="s">
        <v>121</v>
      </c>
      <c r="C28" s="71"/>
      <c r="D28" s="66"/>
      <c r="E28" s="17">
        <f>SUM(E29:E30)</f>
        <v>0</v>
      </c>
      <c r="F28" s="18">
        <f>SUM(F29:F30)</f>
        <v>0</v>
      </c>
    </row>
    <row r="29" spans="1:6" ht="12.75" customHeight="1">
      <c r="A29" s="12" t="s">
        <v>236</v>
      </c>
      <c r="B29" s="29" t="s">
        <v>119</v>
      </c>
      <c r="C29" s="71"/>
      <c r="D29" s="66"/>
      <c r="E29" s="15"/>
      <c r="F29" s="16"/>
    </row>
    <row r="30" spans="1:6" ht="12.75" customHeight="1">
      <c r="A30" s="12" t="s">
        <v>237</v>
      </c>
      <c r="B30" s="29" t="s">
        <v>120</v>
      </c>
      <c r="C30" s="71"/>
      <c r="D30" s="66"/>
      <c r="E30" s="15"/>
      <c r="F30" s="16"/>
    </row>
    <row r="31" spans="1:6" ht="12.75" customHeight="1">
      <c r="A31" s="12" t="s">
        <v>230</v>
      </c>
      <c r="B31" s="27" t="s">
        <v>122</v>
      </c>
      <c r="C31" s="69"/>
      <c r="D31" s="66">
        <v>19</v>
      </c>
      <c r="E31" s="13">
        <f>E32+E33</f>
        <v>0</v>
      </c>
      <c r="F31" s="14">
        <f>F32+F33</f>
        <v>0</v>
      </c>
    </row>
    <row r="32" spans="1:6" ht="12.75" customHeight="1">
      <c r="A32" s="12" t="s">
        <v>239</v>
      </c>
      <c r="B32" s="32" t="s">
        <v>123</v>
      </c>
      <c r="C32" s="74"/>
      <c r="D32" s="56"/>
      <c r="E32" s="15"/>
      <c r="F32" s="16"/>
    </row>
    <row r="33" spans="1:6" ht="12.75" customHeight="1">
      <c r="A33" s="12" t="s">
        <v>240</v>
      </c>
      <c r="B33" s="29" t="s">
        <v>124</v>
      </c>
      <c r="C33" s="71"/>
      <c r="D33" s="66"/>
      <c r="E33" s="17">
        <f>SUM(E34:E37)</f>
        <v>0</v>
      </c>
      <c r="F33" s="18">
        <f>SUM(F34:F37)</f>
        <v>0</v>
      </c>
    </row>
    <row r="34" spans="1:6" ht="12.75" customHeight="1">
      <c r="A34" s="12" t="s">
        <v>241</v>
      </c>
      <c r="B34" s="29" t="s">
        <v>125</v>
      </c>
      <c r="C34" s="71"/>
      <c r="D34" s="66"/>
      <c r="E34" s="15"/>
      <c r="F34" s="16"/>
    </row>
    <row r="35" spans="1:6" ht="12.75" customHeight="1">
      <c r="A35" s="12" t="s">
        <v>242</v>
      </c>
      <c r="B35" s="29" t="s">
        <v>126</v>
      </c>
      <c r="C35" s="71"/>
      <c r="D35" s="66"/>
      <c r="E35" s="15"/>
      <c r="F35" s="16"/>
    </row>
    <row r="36" spans="1:6" ht="12.75" customHeight="1">
      <c r="A36" s="12" t="s">
        <v>243</v>
      </c>
      <c r="B36" s="29" t="s">
        <v>127</v>
      </c>
      <c r="C36" s="71"/>
      <c r="D36" s="66"/>
      <c r="E36" s="15"/>
      <c r="F36" s="16"/>
    </row>
    <row r="37" spans="1:6" ht="12.75" customHeight="1">
      <c r="A37" s="12" t="s">
        <v>244</v>
      </c>
      <c r="B37" s="29" t="s">
        <v>128</v>
      </c>
      <c r="C37" s="71"/>
      <c r="D37" s="66"/>
      <c r="E37" s="15"/>
      <c r="F37" s="16"/>
    </row>
    <row r="38" spans="1:6" ht="12.75" customHeight="1">
      <c r="A38" s="12" t="s">
        <v>238</v>
      </c>
      <c r="B38" s="27" t="s">
        <v>3</v>
      </c>
      <c r="C38" s="69"/>
      <c r="D38" s="66">
        <v>20</v>
      </c>
      <c r="E38" s="13">
        <f>E39+E44+E56</f>
        <v>906.4300000000001</v>
      </c>
      <c r="F38" s="14">
        <f>F39+F44+F56</f>
        <v>1422.91</v>
      </c>
    </row>
    <row r="39" spans="1:6" ht="12.75" customHeight="1">
      <c r="A39" s="12" t="s">
        <v>246</v>
      </c>
      <c r="B39" s="29" t="s">
        <v>123</v>
      </c>
      <c r="C39" s="71"/>
      <c r="D39" s="66"/>
      <c r="E39" s="17">
        <f>E40+E43</f>
        <v>0</v>
      </c>
      <c r="F39" s="18">
        <f>F40+F43</f>
        <v>0</v>
      </c>
    </row>
    <row r="40" spans="1:6" ht="12.75" customHeight="1">
      <c r="A40" s="12" t="s">
        <v>248</v>
      </c>
      <c r="B40" s="29" t="s">
        <v>4</v>
      </c>
      <c r="C40" s="71"/>
      <c r="D40" s="66"/>
      <c r="E40" s="17">
        <f>SUM(E41:E42)</f>
        <v>0</v>
      </c>
      <c r="F40" s="18">
        <f>SUM(F41:F42)</f>
        <v>0</v>
      </c>
    </row>
    <row r="41" spans="1:6" ht="12.75" customHeight="1">
      <c r="A41" s="12" t="s">
        <v>250</v>
      </c>
      <c r="B41" s="29" t="s">
        <v>58</v>
      </c>
      <c r="C41" s="71"/>
      <c r="D41" s="66"/>
      <c r="E41" s="15"/>
      <c r="F41" s="16"/>
    </row>
    <row r="42" spans="1:6" ht="12.75" customHeight="1">
      <c r="A42" s="12" t="s">
        <v>251</v>
      </c>
      <c r="B42" s="29" t="s">
        <v>59</v>
      </c>
      <c r="C42" s="71"/>
      <c r="D42" s="66"/>
      <c r="E42" s="15"/>
      <c r="F42" s="16"/>
    </row>
    <row r="43" spans="1:6" ht="12.75" customHeight="1">
      <c r="A43" s="12" t="s">
        <v>249</v>
      </c>
      <c r="B43" s="29" t="s">
        <v>60</v>
      </c>
      <c r="C43" s="71"/>
      <c r="D43" s="66"/>
      <c r="E43" s="15"/>
      <c r="F43" s="16"/>
    </row>
    <row r="44" spans="1:6" ht="12.75" customHeight="1">
      <c r="A44" s="12" t="s">
        <v>247</v>
      </c>
      <c r="B44" s="29" t="s">
        <v>124</v>
      </c>
      <c r="C44" s="71"/>
      <c r="D44" s="66"/>
      <c r="E44" s="17">
        <f>SUM(E45:E48,E51:E55)</f>
        <v>906.4300000000001</v>
      </c>
      <c r="F44" s="18">
        <f>SUM(F45:F48,F51:F55)</f>
        <v>1422.91</v>
      </c>
    </row>
    <row r="45" spans="1:6" ht="12.75" customHeight="1">
      <c r="A45" s="12" t="s">
        <v>253</v>
      </c>
      <c r="B45" s="29" t="s">
        <v>5</v>
      </c>
      <c r="C45" s="71"/>
      <c r="D45" s="66"/>
      <c r="E45" s="15"/>
      <c r="F45" s="16"/>
    </row>
    <row r="46" spans="1:6" ht="12.75" customHeight="1">
      <c r="A46" s="12" t="s">
        <v>254</v>
      </c>
      <c r="B46" s="29" t="s">
        <v>6</v>
      </c>
      <c r="C46" s="71"/>
      <c r="D46" s="66"/>
      <c r="E46" s="15"/>
      <c r="F46" s="16"/>
    </row>
    <row r="47" spans="1:6" ht="12.75" customHeight="1">
      <c r="A47" s="12" t="s">
        <v>255</v>
      </c>
      <c r="B47" s="29" t="s">
        <v>7</v>
      </c>
      <c r="C47" s="71"/>
      <c r="D47" s="66"/>
      <c r="E47" s="15"/>
      <c r="F47" s="16"/>
    </row>
    <row r="48" spans="1:6" ht="12.75" customHeight="1">
      <c r="A48" s="12" t="s">
        <v>256</v>
      </c>
      <c r="B48" s="29" t="s">
        <v>269</v>
      </c>
      <c r="C48" s="71"/>
      <c r="D48" s="66"/>
      <c r="E48" s="17">
        <f>SUM(E49:E50)</f>
        <v>450</v>
      </c>
      <c r="F48" s="18">
        <f>SUM(F49:F50)</f>
        <v>974.35</v>
      </c>
    </row>
    <row r="49" spans="1:6" ht="12.75" customHeight="1">
      <c r="A49" s="12" t="s">
        <v>258</v>
      </c>
      <c r="B49" s="29" t="s">
        <v>58</v>
      </c>
      <c r="C49" s="71"/>
      <c r="D49" s="66"/>
      <c r="E49" s="15">
        <v>450</v>
      </c>
      <c r="F49" s="16">
        <v>974.35</v>
      </c>
    </row>
    <row r="50" spans="1:6" ht="12.75" customHeight="1">
      <c r="A50" s="12" t="s">
        <v>259</v>
      </c>
      <c r="B50" s="29" t="s">
        <v>59</v>
      </c>
      <c r="C50" s="71"/>
      <c r="D50" s="66"/>
      <c r="E50" s="15"/>
      <c r="F50" s="16"/>
    </row>
    <row r="51" spans="1:6" ht="12.75" customHeight="1">
      <c r="A51" s="12" t="s">
        <v>257</v>
      </c>
      <c r="B51" s="32" t="s">
        <v>270</v>
      </c>
      <c r="C51" s="74"/>
      <c r="D51" s="56"/>
      <c r="E51" s="15"/>
      <c r="F51" s="16"/>
    </row>
    <row r="52" spans="1:6" ht="12.75" customHeight="1">
      <c r="A52" s="12" t="s">
        <v>260</v>
      </c>
      <c r="B52" s="32" t="s">
        <v>271</v>
      </c>
      <c r="C52" s="74"/>
      <c r="D52" s="56"/>
      <c r="E52" s="15"/>
      <c r="F52" s="16"/>
    </row>
    <row r="53" spans="1:6" ht="12.75" customHeight="1">
      <c r="A53" s="12" t="s">
        <v>261</v>
      </c>
      <c r="B53" s="29" t="s">
        <v>13</v>
      </c>
      <c r="C53" s="71"/>
      <c r="D53" s="66"/>
      <c r="E53" s="15">
        <v>456.43</v>
      </c>
      <c r="F53" s="16">
        <v>448.56</v>
      </c>
    </row>
    <row r="54" spans="1:6" ht="12.75" customHeight="1">
      <c r="A54" s="12" t="s">
        <v>262</v>
      </c>
      <c r="B54" s="29" t="s">
        <v>14</v>
      </c>
      <c r="C54" s="71"/>
      <c r="D54" s="66"/>
      <c r="E54" s="15"/>
      <c r="F54" s="16"/>
    </row>
    <row r="55" spans="1:6" ht="12.75" customHeight="1">
      <c r="A55" s="12" t="s">
        <v>263</v>
      </c>
      <c r="B55" s="29" t="s">
        <v>15</v>
      </c>
      <c r="C55" s="71"/>
      <c r="D55" s="66"/>
      <c r="E55" s="15">
        <v>0</v>
      </c>
      <c r="F55" s="16"/>
    </row>
    <row r="56" spans="1:6" ht="12.75" customHeight="1">
      <c r="A56" s="12" t="s">
        <v>252</v>
      </c>
      <c r="B56" s="29" t="s">
        <v>16</v>
      </c>
      <c r="C56" s="71"/>
      <c r="D56" s="66"/>
      <c r="E56" s="15"/>
      <c r="F56" s="16"/>
    </row>
    <row r="57" spans="1:6" ht="12.75" customHeight="1">
      <c r="A57" s="12" t="s">
        <v>245</v>
      </c>
      <c r="B57" s="28" t="s">
        <v>17</v>
      </c>
      <c r="C57" s="70"/>
      <c r="D57" s="56">
        <v>21</v>
      </c>
      <c r="E57" s="13">
        <f>SUM(E58:E59)</f>
        <v>0</v>
      </c>
      <c r="F57" s="14">
        <f>SUM(F58:F59)</f>
        <v>0</v>
      </c>
    </row>
    <row r="58" spans="1:6" ht="12.75" customHeight="1">
      <c r="A58" s="12" t="s">
        <v>264</v>
      </c>
      <c r="B58" s="33" t="s">
        <v>18</v>
      </c>
      <c r="C58" s="75"/>
      <c r="D58" s="68"/>
      <c r="E58" s="15"/>
      <c r="F58" s="16"/>
    </row>
    <row r="59" spans="1:6" ht="12.75" customHeight="1">
      <c r="A59" s="12" t="s">
        <v>265</v>
      </c>
      <c r="B59" s="33" t="s">
        <v>47</v>
      </c>
      <c r="C59" s="75"/>
      <c r="D59" s="68"/>
      <c r="E59" s="17">
        <f>SUM(E60:E61)</f>
        <v>0</v>
      </c>
      <c r="F59" s="18">
        <f>SUM(F60:F61)</f>
        <v>0</v>
      </c>
    </row>
    <row r="60" spans="1:6" ht="12.75" customHeight="1">
      <c r="A60" s="12" t="s">
        <v>266</v>
      </c>
      <c r="B60" s="29" t="s">
        <v>19</v>
      </c>
      <c r="C60" s="71"/>
      <c r="D60" s="66"/>
      <c r="E60" s="15"/>
      <c r="F60" s="16"/>
    </row>
    <row r="61" spans="1:6" ht="12.75" customHeight="1">
      <c r="A61" s="12" t="s">
        <v>267</v>
      </c>
      <c r="B61" s="29" t="s">
        <v>20</v>
      </c>
      <c r="C61" s="71"/>
      <c r="D61" s="66"/>
      <c r="E61" s="15"/>
      <c r="F61" s="16"/>
    </row>
    <row r="62" spans="1:6" ht="12.75" customHeight="1" thickBot="1">
      <c r="A62" s="12" t="s">
        <v>268</v>
      </c>
      <c r="B62" s="34" t="s">
        <v>21</v>
      </c>
      <c r="C62" s="76"/>
      <c r="D62" s="67"/>
      <c r="E62" s="24">
        <f>E3+E22</f>
        <v>71391.98999999999</v>
      </c>
      <c r="F62" s="25">
        <f>F3+F22</f>
        <v>59480.990000000005</v>
      </c>
    </row>
    <row r="63" spans="4:6" s="38" customFormat="1" ht="12.75" customHeight="1">
      <c r="D63" s="36"/>
      <c r="E63" s="37">
        <f>'aktywa '!E79-'pasywa '!E62</f>
        <v>0</v>
      </c>
      <c r="F63" s="37">
        <f>'aktywa '!F79-'pasywa '!F62</f>
        <v>0</v>
      </c>
    </row>
    <row r="64" spans="4:6" s="38" customFormat="1" ht="12.75" customHeight="1">
      <c r="D64" s="36"/>
      <c r="E64" s="37"/>
      <c r="F64" s="37"/>
    </row>
    <row r="65" spans="2:3" ht="12.75" customHeight="1">
      <c r="B65" s="21"/>
      <c r="C65" s="21"/>
    </row>
  </sheetData>
  <sheetProtection/>
  <printOptions horizontalCentered="1"/>
  <pageMargins left="0.3937007874015748" right="0.3937007874015748" top="0.5905511811023623" bottom="0.5905511811023623" header="0.1968503937007874" footer="0.1968503937007874"/>
  <pageSetup firstPageNumber="10" useFirstPageNumber="1" horizontalDpi="1200" verticalDpi="1200" orientation="portrait" paperSize="9" scale="90" r:id="rId1"/>
  <headerFooter alignWithMargins="0">
    <oddHeader>&amp;L&amp;"Times New Roman CE,Pogrubiona\Nazwa Spółki:</oddHeader>
    <oddFooter>&amp;R&amp;"Times New Roman CE,Normalny\&amp;P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25">
      <selection activeCell="B26" sqref="B26"/>
    </sheetView>
  </sheetViews>
  <sheetFormatPr defaultColWidth="9.00390625" defaultRowHeight="12.75"/>
  <cols>
    <col min="1" max="1" width="61.125" style="49" customWidth="1"/>
    <col min="2" max="3" width="13.75390625" style="62" customWidth="1"/>
    <col min="4" max="16384" width="9.125" style="49" customWidth="1"/>
  </cols>
  <sheetData>
    <row r="1" spans="1:3" ht="12.75" thickBot="1">
      <c r="A1" s="43" t="s">
        <v>94</v>
      </c>
      <c r="B1" s="49"/>
      <c r="C1" s="49"/>
    </row>
    <row r="2" spans="1:3" ht="24" customHeight="1">
      <c r="A2" s="50"/>
      <c r="B2" s="51" t="s">
        <v>308</v>
      </c>
      <c r="C2" s="48" t="s">
        <v>306</v>
      </c>
    </row>
    <row r="3" spans="1:3" ht="12" customHeight="1">
      <c r="A3" s="57" t="s">
        <v>95</v>
      </c>
      <c r="B3" s="52">
        <f>SUM(B5:B8)</f>
        <v>50480.72</v>
      </c>
      <c r="C3" s="53">
        <f>SUM(C5:C8)</f>
        <v>42612.12</v>
      </c>
    </row>
    <row r="4" spans="1:3" ht="12">
      <c r="A4" s="54" t="s">
        <v>301</v>
      </c>
      <c r="B4" s="39"/>
      <c r="C4" s="40"/>
    </row>
    <row r="5" spans="1:3" ht="12">
      <c r="A5" s="55" t="s">
        <v>93</v>
      </c>
      <c r="B5" s="39">
        <v>50480.72</v>
      </c>
      <c r="C5" s="40">
        <v>42612.12</v>
      </c>
    </row>
    <row r="6" spans="1:3" ht="24.75" customHeight="1">
      <c r="A6" s="55" t="s">
        <v>96</v>
      </c>
      <c r="B6" s="39"/>
      <c r="C6" s="40"/>
    </row>
    <row r="7" spans="1:3" ht="12">
      <c r="A7" s="55" t="s">
        <v>68</v>
      </c>
      <c r="B7" s="39"/>
      <c r="C7" s="40"/>
    </row>
    <row r="8" spans="1:3" ht="12">
      <c r="A8" s="55" t="s">
        <v>69</v>
      </c>
      <c r="B8" s="39"/>
      <c r="C8" s="40"/>
    </row>
    <row r="9" spans="1:3" ht="12">
      <c r="A9" s="63" t="s">
        <v>70</v>
      </c>
      <c r="B9" s="52">
        <f>SUM(B10:B18)</f>
        <v>73750.04</v>
      </c>
      <c r="C9" s="53">
        <f>SUM(C10:C18)</f>
        <v>86531.08</v>
      </c>
    </row>
    <row r="10" spans="1:3" ht="12">
      <c r="A10" s="78" t="s">
        <v>97</v>
      </c>
      <c r="B10" s="52">
        <v>1624.94</v>
      </c>
      <c r="C10" s="53">
        <v>1942.64</v>
      </c>
    </row>
    <row r="11" spans="1:3" ht="12">
      <c r="A11" s="55" t="s">
        <v>98</v>
      </c>
      <c r="B11" s="52">
        <v>26879.47</v>
      </c>
      <c r="C11" s="53">
        <v>31883.98</v>
      </c>
    </row>
    <row r="12" spans="1:3" ht="12">
      <c r="A12" s="55" t="s">
        <v>99</v>
      </c>
      <c r="B12" s="52">
        <v>23997.02</v>
      </c>
      <c r="C12" s="53">
        <v>26600.38</v>
      </c>
    </row>
    <row r="13" spans="1:3" ht="12">
      <c r="A13" s="55" t="s">
        <v>100</v>
      </c>
      <c r="B13" s="52">
        <v>3722.77</v>
      </c>
      <c r="C13" s="53">
        <v>5324</v>
      </c>
    </row>
    <row r="14" spans="1:3" ht="12">
      <c r="A14" s="55" t="s">
        <v>101</v>
      </c>
      <c r="B14" s="52"/>
      <c r="C14" s="53"/>
    </row>
    <row r="15" spans="1:3" ht="12">
      <c r="A15" s="55" t="s">
        <v>102</v>
      </c>
      <c r="B15" s="52">
        <v>14370</v>
      </c>
      <c r="C15" s="53">
        <v>17190</v>
      </c>
    </row>
    <row r="16" spans="1:3" ht="12">
      <c r="A16" s="55" t="s">
        <v>103</v>
      </c>
      <c r="B16" s="52">
        <v>1561.03</v>
      </c>
      <c r="C16" s="53">
        <v>1571.2</v>
      </c>
    </row>
    <row r="17" spans="1:3" ht="12">
      <c r="A17" s="55" t="s">
        <v>104</v>
      </c>
      <c r="B17" s="52">
        <v>1594.81</v>
      </c>
      <c r="C17" s="53">
        <v>2018.88</v>
      </c>
    </row>
    <row r="18" spans="1:3" ht="12">
      <c r="A18" s="55" t="s">
        <v>105</v>
      </c>
      <c r="B18" s="52"/>
      <c r="C18" s="53"/>
    </row>
    <row r="19" spans="1:3" ht="12">
      <c r="A19" s="57" t="s">
        <v>71</v>
      </c>
      <c r="B19" s="52">
        <f>B3-B9</f>
        <v>-23269.319999999992</v>
      </c>
      <c r="C19" s="53">
        <f>C3-C9</f>
        <v>-43918.96</v>
      </c>
    </row>
    <row r="20" spans="1:3" ht="12">
      <c r="A20" s="57" t="s">
        <v>72</v>
      </c>
      <c r="B20" s="52">
        <f>SUM(B21:B23)</f>
        <v>35697.3</v>
      </c>
      <c r="C20" s="53">
        <f>SUM(C21:C23)</f>
        <v>33242.8</v>
      </c>
    </row>
    <row r="21" spans="1:3" ht="12">
      <c r="A21" s="55" t="s">
        <v>129</v>
      </c>
      <c r="B21" s="39"/>
      <c r="C21" s="40"/>
    </row>
    <row r="22" spans="1:3" ht="12">
      <c r="A22" s="55" t="s">
        <v>130</v>
      </c>
      <c r="B22" s="39">
        <v>8000</v>
      </c>
      <c r="C22" s="40">
        <v>10000</v>
      </c>
    </row>
    <row r="23" spans="1:3" ht="12">
      <c r="A23" s="55" t="s">
        <v>131</v>
      </c>
      <c r="B23" s="39">
        <v>27697.3</v>
      </c>
      <c r="C23" s="40">
        <v>23242.8</v>
      </c>
    </row>
    <row r="24" spans="1:3" ht="12">
      <c r="A24" s="57" t="s">
        <v>73</v>
      </c>
      <c r="B24" s="52">
        <f>SUM(B25:B27)</f>
        <v>0</v>
      </c>
      <c r="C24" s="53">
        <f>SUM(C25:C27)</f>
        <v>80.54</v>
      </c>
    </row>
    <row r="25" spans="1:3" ht="12">
      <c r="A25" s="55" t="s">
        <v>136</v>
      </c>
      <c r="B25" s="39"/>
      <c r="C25" s="40"/>
    </row>
    <row r="26" spans="1:3" ht="12">
      <c r="A26" s="55" t="s">
        <v>286</v>
      </c>
      <c r="B26" s="39"/>
      <c r="C26" s="40"/>
    </row>
    <row r="27" spans="1:3" ht="12">
      <c r="A27" s="55" t="s">
        <v>287</v>
      </c>
      <c r="B27" s="39">
        <v>0</v>
      </c>
      <c r="C27" s="40">
        <v>80.54</v>
      </c>
    </row>
    <row r="28" spans="1:3" ht="12">
      <c r="A28" s="57" t="s">
        <v>74</v>
      </c>
      <c r="B28" s="52">
        <f>B19+B20-B24</f>
        <v>12427.98000000001</v>
      </c>
      <c r="C28" s="53">
        <f>C19+C20-C24</f>
        <v>-10756.699999999997</v>
      </c>
    </row>
    <row r="29" spans="1:3" ht="12">
      <c r="A29" s="57" t="s">
        <v>75</v>
      </c>
      <c r="B29" s="52">
        <f>B30+B32+B34+B35+B36</f>
        <v>0</v>
      </c>
      <c r="C29" s="53">
        <f>C30+C32+C34+C35+C36</f>
        <v>0</v>
      </c>
    </row>
    <row r="30" spans="1:3" ht="12">
      <c r="A30" s="55" t="s">
        <v>288</v>
      </c>
      <c r="B30" s="39"/>
      <c r="C30" s="40"/>
    </row>
    <row r="31" spans="1:3" ht="12">
      <c r="A31" s="54" t="s">
        <v>301</v>
      </c>
      <c r="B31" s="39"/>
      <c r="C31" s="40"/>
    </row>
    <row r="32" spans="1:3" ht="12">
      <c r="A32" s="55" t="s">
        <v>289</v>
      </c>
      <c r="B32" s="39"/>
      <c r="C32" s="40">
        <v>0</v>
      </c>
    </row>
    <row r="33" spans="1:3" ht="12">
      <c r="A33" s="54" t="s">
        <v>301</v>
      </c>
      <c r="B33" s="39"/>
      <c r="C33" s="40"/>
    </row>
    <row r="34" spans="1:3" ht="12">
      <c r="A34" s="55" t="s">
        <v>290</v>
      </c>
      <c r="B34" s="39"/>
      <c r="C34" s="40"/>
    </row>
    <row r="35" spans="1:3" ht="12">
      <c r="A35" s="55" t="s">
        <v>291</v>
      </c>
      <c r="B35" s="39"/>
      <c r="C35" s="40"/>
    </row>
    <row r="36" spans="1:3" ht="12">
      <c r="A36" s="55" t="s">
        <v>292</v>
      </c>
      <c r="B36" s="39"/>
      <c r="C36" s="40"/>
    </row>
    <row r="37" spans="1:3" ht="12">
      <c r="A37" s="57" t="s">
        <v>76</v>
      </c>
      <c r="B37" s="52">
        <f>SUM(B38,B40:B42)</f>
        <v>0.5</v>
      </c>
      <c r="C37" s="53">
        <f>SUM(C38,C40:C42)</f>
        <v>0</v>
      </c>
    </row>
    <row r="38" spans="1:3" ht="12">
      <c r="A38" s="55" t="s">
        <v>293</v>
      </c>
      <c r="B38" s="39"/>
      <c r="C38" s="40">
        <v>0</v>
      </c>
    </row>
    <row r="39" spans="1:3" ht="12">
      <c r="A39" s="54" t="s">
        <v>302</v>
      </c>
      <c r="B39" s="39"/>
      <c r="C39" s="40"/>
    </row>
    <row r="40" spans="1:3" ht="12">
      <c r="A40" s="55" t="s">
        <v>294</v>
      </c>
      <c r="B40" s="39"/>
      <c r="C40" s="40"/>
    </row>
    <row r="41" spans="1:3" ht="12">
      <c r="A41" s="55" t="s">
        <v>295</v>
      </c>
      <c r="B41" s="39"/>
      <c r="C41" s="40"/>
    </row>
    <row r="42" spans="1:3" ht="12">
      <c r="A42" s="55" t="s">
        <v>296</v>
      </c>
      <c r="B42" s="39">
        <v>0.5</v>
      </c>
      <c r="C42" s="40">
        <v>0</v>
      </c>
    </row>
    <row r="43" spans="1:3" ht="12">
      <c r="A43" s="57" t="s">
        <v>77</v>
      </c>
      <c r="B43" s="52">
        <f>B28+B29-B37</f>
        <v>12427.48000000001</v>
      </c>
      <c r="C43" s="53">
        <f>C28+C29-C37</f>
        <v>-10756.699999999997</v>
      </c>
    </row>
    <row r="44" spans="1:3" ht="12">
      <c r="A44" s="57" t="s">
        <v>78</v>
      </c>
      <c r="B44" s="52">
        <f>B45-B46</f>
        <v>0</v>
      </c>
      <c r="C44" s="53">
        <f>C45-C46</f>
        <v>0</v>
      </c>
    </row>
    <row r="45" spans="1:3" ht="12">
      <c r="A45" s="55" t="s">
        <v>297</v>
      </c>
      <c r="B45" s="39"/>
      <c r="C45" s="40"/>
    </row>
    <row r="46" spans="1:3" ht="12">
      <c r="A46" s="55" t="s">
        <v>298</v>
      </c>
      <c r="B46" s="39"/>
      <c r="C46" s="40"/>
    </row>
    <row r="47" spans="1:3" ht="12">
      <c r="A47" s="57" t="s">
        <v>79</v>
      </c>
      <c r="B47" s="52">
        <f>B43+B44</f>
        <v>12427.48000000001</v>
      </c>
      <c r="C47" s="53">
        <f>C43+C44</f>
        <v>-10756.699999999997</v>
      </c>
    </row>
    <row r="48" spans="1:3" ht="12">
      <c r="A48" s="57" t="s">
        <v>80</v>
      </c>
      <c r="B48" s="52">
        <f>SUM(B49:B50)</f>
        <v>0</v>
      </c>
      <c r="C48" s="53">
        <f>SUM(C49:C50)</f>
        <v>0</v>
      </c>
    </row>
    <row r="49" spans="1:3" ht="12">
      <c r="A49" s="55" t="s">
        <v>299</v>
      </c>
      <c r="B49" s="39"/>
      <c r="C49" s="40"/>
    </row>
    <row r="50" spans="1:3" ht="12">
      <c r="A50" s="55" t="s">
        <v>300</v>
      </c>
      <c r="B50" s="39"/>
      <c r="C50" s="40"/>
    </row>
    <row r="51" spans="1:3" ht="12.75" customHeight="1">
      <c r="A51" s="57" t="s">
        <v>81</v>
      </c>
      <c r="B51" s="41"/>
      <c r="C51" s="42"/>
    </row>
    <row r="52" spans="1:3" ht="12.75" thickBot="1">
      <c r="A52" s="58" t="s">
        <v>82</v>
      </c>
      <c r="B52" s="59">
        <f>B47-B48-B51</f>
        <v>12427.48000000001</v>
      </c>
      <c r="C52" s="60">
        <f>C47-C48-C51</f>
        <v>-10756.699999999997</v>
      </c>
    </row>
    <row r="53" spans="2:3" ht="12">
      <c r="B53" s="61"/>
      <c r="C53" s="61"/>
    </row>
    <row r="54" ht="12">
      <c r="B54" s="80"/>
    </row>
    <row r="55" ht="12.75">
      <c r="A55" s="21"/>
    </row>
  </sheetData>
  <sheetProtection/>
  <printOptions horizontalCentered="1"/>
  <pageMargins left="0.3937007874015748" right="0.3937007874015748" top="0.5905511811023623" bottom="0.5905511811023623" header="0.1968503937007874" footer="0.1968503937007874"/>
  <pageSetup firstPageNumber="12" useFirstPageNumber="1" horizontalDpi="1200" verticalDpi="1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W.</dc:creator>
  <cp:keywords/>
  <dc:description/>
  <cp:lastModifiedBy>user</cp:lastModifiedBy>
  <cp:lastPrinted>2019-03-16T14:36:52Z</cp:lastPrinted>
  <dcterms:created xsi:type="dcterms:W3CDTF">2002-06-28T11:01:33Z</dcterms:created>
  <dcterms:modified xsi:type="dcterms:W3CDTF">2019-03-16T14:36:58Z</dcterms:modified>
  <cp:category/>
  <cp:version/>
  <cp:contentType/>
  <cp:contentStatus/>
</cp:coreProperties>
</file>